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mc:AlternateContent xmlns:mc="http://schemas.openxmlformats.org/markup-compatibility/2006">
    <mc:Choice Requires="x15">
      <x15ac:absPath xmlns:x15ac="http://schemas.microsoft.com/office/spreadsheetml/2010/11/ac" url="/Volumes/SP UFD U2 1/ДОКУМЕНТЫ_2018/госпрогрмма 2019/Проект программы/замечания экономика 23.11.18/Новая папка/"/>
    </mc:Choice>
  </mc:AlternateContent>
  <bookViews>
    <workbookView xWindow="0" yWindow="1020" windowWidth="20740" windowHeight="10800"/>
  </bookViews>
  <sheets>
    <sheet name="7.2." sheetId="2" r:id="rId1"/>
  </sheets>
  <definedNames>
    <definedName name="_xlnm.Print_Area" localSheetId="0">'7.2.'!$A$1:$I$108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3" i="2" l="1"/>
  <c r="H75" i="2"/>
  <c r="H76" i="2"/>
  <c r="H77" i="2"/>
  <c r="H78" i="2"/>
  <c r="H79" i="2"/>
  <c r="H74" i="2"/>
  <c r="G75" i="2"/>
  <c r="G76" i="2"/>
  <c r="G77" i="2"/>
  <c r="G78" i="2"/>
  <c r="G79" i="2"/>
  <c r="G74" i="2"/>
  <c r="F51" i="2"/>
  <c r="F50" i="2"/>
  <c r="F49" i="2"/>
  <c r="F48" i="2"/>
  <c r="F47" i="2"/>
  <c r="F18" i="2"/>
  <c r="F23" i="2"/>
  <c r="F22" i="2"/>
  <c r="F78" i="2"/>
  <c r="F15" i="2"/>
  <c r="F21" i="2"/>
  <c r="F20" i="2"/>
  <c r="F19" i="2"/>
  <c r="H80" i="2"/>
  <c r="F79" i="2"/>
  <c r="F77" i="2"/>
  <c r="F76" i="2"/>
  <c r="F75" i="2"/>
  <c r="F74" i="2"/>
  <c r="F45" i="2"/>
  <c r="F24" i="2"/>
  <c r="F46" i="2"/>
  <c r="F52" i="2"/>
  <c r="E25" i="2"/>
  <c r="E26" i="2"/>
  <c r="E27" i="2"/>
  <c r="E28" i="2"/>
  <c r="E29" i="2"/>
  <c r="E30" i="2"/>
  <c r="G31" i="2"/>
  <c r="F80" i="2"/>
  <c r="F17" i="2"/>
  <c r="F12" i="2"/>
  <c r="F16" i="2"/>
  <c r="E31" i="2"/>
  <c r="F11" i="2"/>
  <c r="F13" i="2"/>
  <c r="F14" i="2"/>
  <c r="E67" i="2"/>
  <c r="E44" i="2"/>
  <c r="E43" i="2"/>
  <c r="E42" i="2"/>
  <c r="E41" i="2"/>
  <c r="E40" i="2"/>
  <c r="E39" i="2"/>
  <c r="E45" i="2"/>
  <c r="F108" i="2"/>
  <c r="G108" i="2"/>
  <c r="H108" i="2"/>
  <c r="E103" i="2"/>
  <c r="E104" i="2"/>
  <c r="E105" i="2"/>
  <c r="E106" i="2"/>
  <c r="E107" i="2"/>
  <c r="E102" i="2"/>
  <c r="E108" i="2"/>
  <c r="G46" i="2"/>
  <c r="E46" i="2"/>
  <c r="G51" i="2"/>
  <c r="E51" i="2"/>
  <c r="G50" i="2"/>
  <c r="E50" i="2"/>
  <c r="G49" i="2"/>
  <c r="E49" i="2"/>
  <c r="G48" i="2"/>
  <c r="E48" i="2"/>
  <c r="G47" i="2"/>
  <c r="E47" i="2"/>
  <c r="G23" i="2"/>
  <c r="E23" i="2"/>
  <c r="G22" i="2"/>
  <c r="E22" i="2"/>
  <c r="G21" i="2"/>
  <c r="E21" i="2"/>
  <c r="G20" i="2"/>
  <c r="E20" i="2"/>
  <c r="G19" i="2"/>
  <c r="E19" i="2"/>
  <c r="G18" i="2"/>
  <c r="G45" i="2"/>
  <c r="G66" i="2"/>
  <c r="E66" i="2"/>
  <c r="G52" i="2"/>
  <c r="E52" i="2"/>
  <c r="G24" i="2"/>
  <c r="E18" i="2"/>
  <c r="E24" i="2"/>
  <c r="G101" i="2"/>
  <c r="E101" i="2"/>
  <c r="E100" i="2"/>
  <c r="E99" i="2"/>
  <c r="E98" i="2"/>
  <c r="E97" i="2"/>
  <c r="E96" i="2"/>
  <c r="E95" i="2"/>
  <c r="H94" i="2"/>
  <c r="G94" i="2"/>
  <c r="E93" i="2"/>
  <c r="E92" i="2"/>
  <c r="E91" i="2"/>
  <c r="E90" i="2"/>
  <c r="E89" i="2"/>
  <c r="E88" i="2"/>
  <c r="H87" i="2"/>
  <c r="H17" i="2"/>
  <c r="G87" i="2"/>
  <c r="E86" i="2"/>
  <c r="E85" i="2"/>
  <c r="E84" i="2"/>
  <c r="E83" i="2"/>
  <c r="E82" i="2"/>
  <c r="E81" i="2"/>
  <c r="G80" i="2"/>
  <c r="E76" i="2"/>
  <c r="E78" i="2"/>
  <c r="E77" i="2"/>
  <c r="E79" i="2"/>
  <c r="E94" i="2"/>
  <c r="E74" i="2"/>
  <c r="E75" i="2"/>
  <c r="E87" i="2"/>
  <c r="E80" i="2"/>
  <c r="H16" i="2"/>
  <c r="H15" i="2"/>
  <c r="H14" i="2"/>
  <c r="H13" i="2"/>
  <c r="H12" i="2"/>
  <c r="H11" i="2"/>
  <c r="E72" i="2"/>
  <c r="E71" i="2"/>
  <c r="E70" i="2"/>
  <c r="E69" i="2"/>
  <c r="E58" i="2"/>
  <c r="E57" i="2"/>
  <c r="E56" i="2"/>
  <c r="E55" i="2"/>
  <c r="E37" i="2"/>
  <c r="E36" i="2"/>
  <c r="E35" i="2"/>
  <c r="E34" i="2"/>
  <c r="G14" i="2"/>
  <c r="E14" i="2"/>
  <c r="G12" i="2"/>
  <c r="G16" i="2"/>
  <c r="E16" i="2"/>
  <c r="G15" i="2"/>
  <c r="E15" i="2"/>
  <c r="G13" i="2"/>
  <c r="E68" i="2"/>
  <c r="E54" i="2"/>
  <c r="E33" i="2"/>
  <c r="E13" i="2"/>
  <c r="E12" i="2"/>
  <c r="E53" i="2"/>
  <c r="G38" i="2"/>
  <c r="E32" i="2"/>
  <c r="E38" i="2"/>
  <c r="G73" i="2"/>
  <c r="E73" i="2"/>
  <c r="G11" i="2"/>
  <c r="E11" i="2"/>
  <c r="G59" i="2"/>
  <c r="E59" i="2"/>
  <c r="G17" i="2"/>
  <c r="E17" i="2"/>
</calcChain>
</file>

<file path=xl/sharedStrings.xml><?xml version="1.0" encoding="utf-8"?>
<sst xmlns="http://schemas.openxmlformats.org/spreadsheetml/2006/main" count="74" uniqueCount="52">
  <si>
    <t>3.1.</t>
  </si>
  <si>
    <t>3.2.</t>
  </si>
  <si>
    <t>№ п/п</t>
  </si>
  <si>
    <t>Ответственный исполнитель, соисполнитель, участник</t>
  </si>
  <si>
    <t>Годы реализации</t>
  </si>
  <si>
    <t>Государственная программа Ленинградской области "Развитие физической культуры и спорта в Ленинградской области"</t>
  </si>
  <si>
    <t>Итого по государственной программе</t>
  </si>
  <si>
    <t>Подпрограмма "Развитие физической культуры и массового спорта в Ленинградской области"</t>
  </si>
  <si>
    <t>Итого по подпрограмме</t>
  </si>
  <si>
    <t>1.</t>
  </si>
  <si>
    <t>комитет</t>
  </si>
  <si>
    <t>1.1.</t>
  </si>
  <si>
    <t>1.2.</t>
  </si>
  <si>
    <t>2.</t>
  </si>
  <si>
    <t>Подпрограмма "Развитие спорта высших достижений и системы подготовки спортивного резерва"</t>
  </si>
  <si>
    <t>2.1.</t>
  </si>
  <si>
    <t>2.2.</t>
  </si>
  <si>
    <t>3.</t>
  </si>
  <si>
    <t>Строительство, реконструкция и проектирование спортивных объектов</t>
  </si>
  <si>
    <t>Капитальный ремонт спортивных объектов</t>
  </si>
  <si>
    <t>Создание (строительство) и эксплуатация сети плавательных бассейнов на территории Ленинградской области в рамках концессионных соглашений</t>
  </si>
  <si>
    <t>План</t>
  </si>
  <si>
    <t>Всего</t>
  </si>
  <si>
    <t>федеральный бюджет</t>
  </si>
  <si>
    <t>местные бюджеты</t>
  </si>
  <si>
    <t>Комитет</t>
  </si>
  <si>
    <t>реализации государственной программы Ленинградской области</t>
  </si>
  <si>
    <t>2019 - 2024</t>
  </si>
  <si>
    <t>2019-2024</t>
  </si>
  <si>
    <t>2019- 2024</t>
  </si>
  <si>
    <t>Создание условий для развития физической культуры и массового спорта</t>
  </si>
  <si>
    <t>Развитие детско-юношеского,школьного,студенческого и массового спорта,спорта инвалидов и лиц с ограниченными возможностями здоровья</t>
  </si>
  <si>
    <t>Развитие спорта высших достижений и подготовка спортивного резерва Ленинградской области</t>
  </si>
  <si>
    <t>Подпрограмма "Развитие спортивной инфраструктуры Ленинградской области"</t>
  </si>
  <si>
    <t>3.3.</t>
  </si>
  <si>
    <t>Комитет, Комитет по строительству Ленинградской области</t>
  </si>
  <si>
    <t>Комитет по строительству Ленинградской области</t>
  </si>
  <si>
    <t>1.3.</t>
  </si>
  <si>
    <t xml:space="preserve">Вовлечение населения Ленинградской области в систематические занятия физической культурой и спортом в рамках Регионального проекта "Спорт-норма жизни" </t>
  </si>
  <si>
    <t xml:space="preserve"> Методическое обеспечение, пропаганда и стимулирование спорта высших достижений и системы спортивной подготовки в Ленинградской области</t>
  </si>
  <si>
    <t>Обеспечение подготовки спортивного резерва в рамках Регионального проекта "Спорт-норма жизни"</t>
  </si>
  <si>
    <t>2.3.</t>
  </si>
  <si>
    <t>3.4.</t>
  </si>
  <si>
    <t xml:space="preserve">Приложение 6 к государственной программе </t>
  </si>
  <si>
    <t xml:space="preserve">                                        комитет,   комитет по строительству Ленинградской области</t>
  </si>
  <si>
    <t>Оценка расходов (тыс. руб. в ценах соответствующих лет)</t>
  </si>
  <si>
    <t>областной бюджет Ленинградской области</t>
  </si>
  <si>
    <t xml:space="preserve">прочие источники </t>
  </si>
  <si>
    <t>Наименование государственной программы, подпрограммы государственной программы, основного мероприятия, проекта</t>
  </si>
  <si>
    <t>Комитет по физической культуре и спорту Ленинградской области (далее - Комитет)</t>
  </si>
  <si>
    <t xml:space="preserve">Строительство спортивных объектов в рамках Регионального проекта «Спорт – норма жизни» </t>
  </si>
  <si>
    <t>"Развитие физической культуры и спорта в Ленинградской области" на 2019 - 2024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</si>
</sst>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5" fontId="1" fillId="0" borderId="1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5" fontId="1" fillId="0" borderId="1" xfId="0" applyNumberFormat="1" applyFont="1" applyFill="1" applyBorder="1"/>
    <xf numFmtId="165" fontId="1" fillId="0" borderId="7" xfId="0" applyNumberFormat="1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/>
    <xf numFmtId="0" fontId="1" fillId="0" borderId="19" xfId="0" applyFont="1" applyFill="1" applyBorder="1"/>
    <xf numFmtId="0" fontId="1" fillId="0" borderId="20" xfId="0" applyFont="1" applyFill="1" applyBorder="1" applyAlignment="1">
      <alignment horizontal="center" vertical="center"/>
    </xf>
    <xf numFmtId="165" fontId="1" fillId="0" borderId="20" xfId="0" applyNumberFormat="1" applyFont="1" applyFill="1" applyBorder="1"/>
    <xf numFmtId="165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/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5" fontId="1" fillId="0" borderId="4" xfId="0" applyNumberFormat="1" applyFont="1" applyFill="1" applyBorder="1"/>
    <xf numFmtId="165" fontId="1" fillId="0" borderId="5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65" fontId="1" fillId="0" borderId="24" xfId="0" applyNumberFormat="1" applyFont="1" applyFill="1" applyBorder="1" applyAlignment="1">
      <alignment vertical="center"/>
    </xf>
    <xf numFmtId="165" fontId="1" fillId="0" borderId="21" xfId="0" applyNumberFormat="1" applyFont="1" applyFill="1" applyBorder="1" applyAlignment="1">
      <alignment vertical="center"/>
    </xf>
    <xf numFmtId="165" fontId="1" fillId="0" borderId="10" xfId="0" applyNumberFormat="1" applyFont="1" applyFill="1" applyBorder="1"/>
    <xf numFmtId="165" fontId="1" fillId="0" borderId="11" xfId="0" applyNumberFormat="1" applyFont="1" applyFill="1" applyBorder="1"/>
    <xf numFmtId="165" fontId="1" fillId="0" borderId="1" xfId="0" applyNumberFormat="1" applyFont="1" applyFill="1" applyBorder="1" applyAlignment="1">
      <alignment horizontal="right"/>
    </xf>
    <xf numFmtId="165" fontId="1" fillId="0" borderId="20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5" fontId="6" fillId="0" borderId="1" xfId="0" applyNumberFormat="1" applyFont="1" applyFill="1" applyBorder="1"/>
    <xf numFmtId="165" fontId="6" fillId="0" borderId="7" xfId="0" applyNumberFormat="1" applyFont="1" applyFill="1" applyBorder="1"/>
    <xf numFmtId="165" fontId="6" fillId="0" borderId="13" xfId="0" applyNumberFormat="1" applyFont="1" applyFill="1" applyBorder="1" applyAlignment="1">
      <alignment horizontal="right"/>
    </xf>
    <xf numFmtId="165" fontId="6" fillId="0" borderId="16" xfId="0" applyNumberFormat="1" applyFont="1" applyFill="1" applyBorder="1"/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2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165" fontId="1" fillId="0" borderId="13" xfId="0" applyNumberFormat="1" applyFont="1" applyFill="1" applyBorder="1" applyAlignment="1">
      <alignment horizontal="right"/>
    </xf>
    <xf numFmtId="165" fontId="1" fillId="0" borderId="16" xfId="0" applyNumberFormat="1" applyFont="1" applyFill="1" applyBorder="1"/>
    <xf numFmtId="165" fontId="1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right" vertical="center"/>
    </xf>
    <xf numFmtId="165" fontId="5" fillId="0" borderId="13" xfId="0" applyNumberFormat="1" applyFont="1" applyFill="1" applyBorder="1" applyAlignment="1">
      <alignment horizontal="right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23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view="pageBreakPreview" topLeftCell="A117" zoomScaleNormal="110" zoomScaleSheetLayoutView="100" zoomScalePageLayoutView="110" workbookViewId="0">
      <selection activeCell="O21" sqref="O21:O22"/>
    </sheetView>
  </sheetViews>
  <sheetFormatPr baseColWidth="10" defaultColWidth="8.83203125" defaultRowHeight="14" x14ac:dyDescent="0.2"/>
  <cols>
    <col min="1" max="1" width="4.33203125" style="2" customWidth="1"/>
    <col min="2" max="2" width="33.83203125" style="2" customWidth="1"/>
    <col min="3" max="3" width="19.1640625" style="2" customWidth="1"/>
    <col min="4" max="4" width="10" style="2" customWidth="1"/>
    <col min="5" max="5" width="12.83203125" style="2" customWidth="1"/>
    <col min="6" max="6" width="11.6640625" style="2" customWidth="1"/>
    <col min="7" max="7" width="12.6640625" style="2" customWidth="1"/>
    <col min="8" max="8" width="12.83203125" style="2" customWidth="1"/>
    <col min="9" max="9" width="13.83203125" style="2" customWidth="1"/>
    <col min="10" max="16384" width="8.83203125" style="2"/>
  </cols>
  <sheetData>
    <row r="1" spans="1:9" x14ac:dyDescent="0.2">
      <c r="G1" s="91" t="s">
        <v>43</v>
      </c>
      <c r="H1" s="91"/>
      <c r="I1" s="91"/>
    </row>
    <row r="2" spans="1:9" x14ac:dyDescent="0.2"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</row>
    <row r="4" spans="1:9" x14ac:dyDescent="0.2">
      <c r="A4" s="92" t="s">
        <v>21</v>
      </c>
      <c r="B4" s="92"/>
      <c r="C4" s="92"/>
      <c r="D4" s="92"/>
      <c r="E4" s="92"/>
      <c r="F4" s="92"/>
      <c r="G4" s="92"/>
      <c r="H4" s="92"/>
      <c r="I4" s="92"/>
    </row>
    <row r="5" spans="1:9" x14ac:dyDescent="0.2">
      <c r="A5" s="91" t="s">
        <v>26</v>
      </c>
      <c r="B5" s="91"/>
      <c r="C5" s="91"/>
      <c r="D5" s="91"/>
      <c r="E5" s="91"/>
      <c r="F5" s="91"/>
      <c r="G5" s="91"/>
      <c r="H5" s="91"/>
      <c r="I5" s="91"/>
    </row>
    <row r="6" spans="1:9" x14ac:dyDescent="0.2">
      <c r="A6" s="93" t="s">
        <v>51</v>
      </c>
      <c r="B6" s="93"/>
      <c r="C6" s="93"/>
      <c r="D6" s="93"/>
      <c r="E6" s="93"/>
      <c r="F6" s="93"/>
      <c r="G6" s="93"/>
      <c r="H6" s="93"/>
      <c r="I6" s="93"/>
    </row>
    <row r="7" spans="1:9" ht="10.5" customHeight="1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23.25" customHeight="1" x14ac:dyDescent="0.2">
      <c r="A8" s="101" t="s">
        <v>2</v>
      </c>
      <c r="B8" s="98" t="s">
        <v>48</v>
      </c>
      <c r="C8" s="98" t="s">
        <v>3</v>
      </c>
      <c r="D8" s="98" t="s">
        <v>4</v>
      </c>
      <c r="E8" s="98" t="s">
        <v>45</v>
      </c>
      <c r="F8" s="98"/>
      <c r="G8" s="98"/>
      <c r="H8" s="98"/>
      <c r="I8" s="100"/>
    </row>
    <row r="9" spans="1:9" ht="53.25" customHeight="1" x14ac:dyDescent="0.2">
      <c r="A9" s="102"/>
      <c r="B9" s="99"/>
      <c r="C9" s="99"/>
      <c r="D9" s="99"/>
      <c r="E9" s="46" t="s">
        <v>22</v>
      </c>
      <c r="F9" s="45" t="s">
        <v>23</v>
      </c>
      <c r="G9" s="45" t="s">
        <v>46</v>
      </c>
      <c r="H9" s="45" t="s">
        <v>24</v>
      </c>
      <c r="I9" s="6" t="s">
        <v>47</v>
      </c>
    </row>
    <row r="10" spans="1:9" ht="15" thickBot="1" x14ac:dyDescent="0.25">
      <c r="A10" s="7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8">
        <v>9</v>
      </c>
    </row>
    <row r="11" spans="1:9" ht="21" customHeight="1" x14ac:dyDescent="0.2">
      <c r="A11" s="60" t="s">
        <v>9</v>
      </c>
      <c r="B11" s="94" t="s">
        <v>5</v>
      </c>
      <c r="C11" s="103" t="s">
        <v>49</v>
      </c>
      <c r="D11" s="20">
        <v>2019</v>
      </c>
      <c r="E11" s="3">
        <f>F11+G11+H11+I11</f>
        <v>2210940.5999999996</v>
      </c>
      <c r="F11" s="3">
        <f t="shared" ref="F11:F17" si="0">F18+F46+F74</f>
        <v>202173</v>
      </c>
      <c r="G11" s="3">
        <f t="shared" ref="G11:H16" si="1">G18+G46+G74</f>
        <v>1932209.8</v>
      </c>
      <c r="H11" s="3">
        <f t="shared" si="1"/>
        <v>76557.8</v>
      </c>
      <c r="I11" s="4"/>
    </row>
    <row r="12" spans="1:9" ht="21" customHeight="1" x14ac:dyDescent="0.2">
      <c r="A12" s="61"/>
      <c r="B12" s="71"/>
      <c r="C12" s="104"/>
      <c r="D12" s="20">
        <v>2020</v>
      </c>
      <c r="E12" s="3">
        <f t="shared" ref="E12:E16" si="2">F12+G12+H12+I12</f>
        <v>1534220.3</v>
      </c>
      <c r="F12" s="3">
        <f t="shared" si="0"/>
        <v>145676.20000000001</v>
      </c>
      <c r="G12" s="3">
        <f t="shared" si="1"/>
        <v>1377649.1</v>
      </c>
      <c r="H12" s="3">
        <f t="shared" si="1"/>
        <v>10895</v>
      </c>
      <c r="I12" s="4"/>
    </row>
    <row r="13" spans="1:9" ht="17.25" customHeight="1" x14ac:dyDescent="0.2">
      <c r="A13" s="61"/>
      <c r="B13" s="71"/>
      <c r="C13" s="104"/>
      <c r="D13" s="20">
        <v>2021</v>
      </c>
      <c r="E13" s="3">
        <f t="shared" si="2"/>
        <v>1473689</v>
      </c>
      <c r="F13" s="3">
        <f t="shared" si="0"/>
        <v>211860.9</v>
      </c>
      <c r="G13" s="3">
        <f t="shared" si="1"/>
        <v>1261828.1000000001</v>
      </c>
      <c r="H13" s="3">
        <f t="shared" si="1"/>
        <v>0</v>
      </c>
      <c r="I13" s="4"/>
    </row>
    <row r="14" spans="1:9" ht="19.5" customHeight="1" x14ac:dyDescent="0.2">
      <c r="A14" s="61"/>
      <c r="B14" s="71"/>
      <c r="C14" s="104"/>
      <c r="D14" s="20">
        <v>2022</v>
      </c>
      <c r="E14" s="3">
        <f t="shared" si="2"/>
        <v>2146832.4</v>
      </c>
      <c r="F14" s="3">
        <f t="shared" si="0"/>
        <v>0</v>
      </c>
      <c r="G14" s="3">
        <f t="shared" si="1"/>
        <v>2009232.4</v>
      </c>
      <c r="H14" s="3">
        <f t="shared" si="1"/>
        <v>137600</v>
      </c>
      <c r="I14" s="4"/>
    </row>
    <row r="15" spans="1:9" ht="21" customHeight="1" x14ac:dyDescent="0.2">
      <c r="A15" s="61"/>
      <c r="B15" s="71"/>
      <c r="C15" s="104"/>
      <c r="D15" s="20">
        <v>2023</v>
      </c>
      <c r="E15" s="3">
        <f t="shared" si="2"/>
        <v>2146832.4</v>
      </c>
      <c r="F15" s="3">
        <f t="shared" si="0"/>
        <v>0</v>
      </c>
      <c r="G15" s="3">
        <f t="shared" si="1"/>
        <v>2009232.4</v>
      </c>
      <c r="H15" s="3">
        <f t="shared" si="1"/>
        <v>137600</v>
      </c>
      <c r="I15" s="4"/>
    </row>
    <row r="16" spans="1:9" ht="18" customHeight="1" thickBot="1" x14ac:dyDescent="0.25">
      <c r="A16" s="61"/>
      <c r="B16" s="71"/>
      <c r="C16" s="104"/>
      <c r="D16" s="20">
        <v>2024</v>
      </c>
      <c r="E16" s="3">
        <f t="shared" si="2"/>
        <v>2146832.4</v>
      </c>
      <c r="F16" s="3">
        <f t="shared" si="0"/>
        <v>0</v>
      </c>
      <c r="G16" s="3">
        <f t="shared" si="1"/>
        <v>2009232.4</v>
      </c>
      <c r="H16" s="3">
        <f t="shared" si="1"/>
        <v>137600</v>
      </c>
      <c r="I16" s="4"/>
    </row>
    <row r="17" spans="1:10" ht="17.25" customHeight="1" thickBot="1" x14ac:dyDescent="0.25">
      <c r="A17" s="14"/>
      <c r="B17" s="18" t="s">
        <v>6</v>
      </c>
      <c r="C17" s="19"/>
      <c r="D17" s="15" t="s">
        <v>28</v>
      </c>
      <c r="E17" s="17">
        <f>SUM(E24,E52,E80)</f>
        <v>11659347.1</v>
      </c>
      <c r="F17" s="3">
        <f t="shared" si="0"/>
        <v>559710.1</v>
      </c>
      <c r="G17" s="17">
        <f>SUM(G24,G52,G80)</f>
        <v>10599384.199999999</v>
      </c>
      <c r="H17" s="17">
        <f>SUM(H24,H52,H80)</f>
        <v>500252.8</v>
      </c>
      <c r="I17" s="27"/>
    </row>
    <row r="18" spans="1:10" ht="16.5" customHeight="1" thickBot="1" x14ac:dyDescent="0.25">
      <c r="A18" s="60" t="s">
        <v>9</v>
      </c>
      <c r="B18" s="94" t="s">
        <v>7</v>
      </c>
      <c r="C18" s="96" t="s">
        <v>10</v>
      </c>
      <c r="D18" s="24">
        <v>2019</v>
      </c>
      <c r="E18" s="22">
        <f>F18+G18+H18+I18</f>
        <v>75770.7</v>
      </c>
      <c r="F18" s="22">
        <f>F25+F32+F39</f>
        <v>39500.300000000003</v>
      </c>
      <c r="G18" s="22">
        <f>G25+G32+G39</f>
        <v>36270.399999999994</v>
      </c>
      <c r="H18" s="22"/>
      <c r="I18" s="23"/>
    </row>
    <row r="19" spans="1:10" ht="15.75" customHeight="1" thickBot="1" x14ac:dyDescent="0.25">
      <c r="A19" s="61"/>
      <c r="B19" s="71"/>
      <c r="C19" s="97"/>
      <c r="D19" s="5">
        <v>2020</v>
      </c>
      <c r="E19" s="22">
        <f t="shared" ref="E19:E23" si="3">F19+G19+H19+I19</f>
        <v>65600.399999999994</v>
      </c>
      <c r="F19" s="22">
        <f t="shared" ref="F19:F24" si="4">F26+F33+F40</f>
        <v>32619.200000000001</v>
      </c>
      <c r="G19" s="22">
        <f t="shared" ref="G19:G23" si="5">G26+G33+G40</f>
        <v>32981.199999999997</v>
      </c>
      <c r="H19" s="9"/>
      <c r="I19" s="10"/>
    </row>
    <row r="20" spans="1:10" ht="15" customHeight="1" thickBot="1" x14ac:dyDescent="0.25">
      <c r="A20" s="61"/>
      <c r="B20" s="71"/>
      <c r="C20" s="97"/>
      <c r="D20" s="5">
        <v>2021</v>
      </c>
      <c r="E20" s="22">
        <f t="shared" si="3"/>
        <v>38634.199999999997</v>
      </c>
      <c r="F20" s="22">
        <f t="shared" si="4"/>
        <v>14618.8</v>
      </c>
      <c r="G20" s="22">
        <f t="shared" si="5"/>
        <v>24015.399999999998</v>
      </c>
      <c r="H20" s="9"/>
      <c r="I20" s="10"/>
    </row>
    <row r="21" spans="1:10" ht="15" customHeight="1" thickBot="1" x14ac:dyDescent="0.25">
      <c r="A21" s="61"/>
      <c r="B21" s="71"/>
      <c r="C21" s="97"/>
      <c r="D21" s="5">
        <v>2022</v>
      </c>
      <c r="E21" s="22">
        <f t="shared" si="3"/>
        <v>16815.099999999999</v>
      </c>
      <c r="F21" s="22">
        <f t="shared" si="4"/>
        <v>0</v>
      </c>
      <c r="G21" s="22">
        <f t="shared" si="5"/>
        <v>16815.099999999999</v>
      </c>
      <c r="H21" s="9"/>
      <c r="I21" s="10"/>
    </row>
    <row r="22" spans="1:10" ht="15" customHeight="1" thickBot="1" x14ac:dyDescent="0.25">
      <c r="A22" s="61"/>
      <c r="B22" s="71"/>
      <c r="C22" s="97"/>
      <c r="D22" s="5">
        <v>2023</v>
      </c>
      <c r="E22" s="22">
        <f t="shared" si="3"/>
        <v>16815.099999999999</v>
      </c>
      <c r="F22" s="22">
        <f t="shared" si="4"/>
        <v>0</v>
      </c>
      <c r="G22" s="22">
        <f t="shared" si="5"/>
        <v>16815.099999999999</v>
      </c>
      <c r="H22" s="9"/>
      <c r="I22" s="10"/>
    </row>
    <row r="23" spans="1:10" ht="15" customHeight="1" thickBot="1" x14ac:dyDescent="0.25">
      <c r="A23" s="61"/>
      <c r="B23" s="71"/>
      <c r="C23" s="97"/>
      <c r="D23" s="5">
        <v>2024</v>
      </c>
      <c r="E23" s="22">
        <f t="shared" si="3"/>
        <v>16815.099999999999</v>
      </c>
      <c r="F23" s="22">
        <f t="shared" si="4"/>
        <v>0</v>
      </c>
      <c r="G23" s="22">
        <f t="shared" si="5"/>
        <v>16815.099999999999</v>
      </c>
      <c r="H23" s="9"/>
      <c r="I23" s="10"/>
    </row>
    <row r="24" spans="1:10" ht="16.5" customHeight="1" thickBot="1" x14ac:dyDescent="0.25">
      <c r="A24" s="11"/>
      <c r="B24" s="12" t="s">
        <v>8</v>
      </c>
      <c r="C24" s="13"/>
      <c r="D24" s="12" t="s">
        <v>29</v>
      </c>
      <c r="E24" s="16">
        <f>SUM(E18:E23)</f>
        <v>230450.6</v>
      </c>
      <c r="F24" s="22">
        <f t="shared" si="4"/>
        <v>86738.3</v>
      </c>
      <c r="G24" s="16">
        <f>SUM(G18:G23)</f>
        <v>143712.29999999999</v>
      </c>
      <c r="H24" s="26"/>
      <c r="I24" s="27"/>
    </row>
    <row r="25" spans="1:10" ht="15" customHeight="1" x14ac:dyDescent="0.2">
      <c r="A25" s="60" t="s">
        <v>11</v>
      </c>
      <c r="B25" s="94" t="s">
        <v>30</v>
      </c>
      <c r="C25" s="66" t="s">
        <v>10</v>
      </c>
      <c r="D25" s="20">
        <v>2019</v>
      </c>
      <c r="E25" s="30">
        <f>G25</f>
        <v>12115.1</v>
      </c>
      <c r="F25" s="9"/>
      <c r="G25" s="9">
        <v>12115.1</v>
      </c>
      <c r="H25" s="9"/>
      <c r="I25" s="10"/>
    </row>
    <row r="26" spans="1:10" ht="15" customHeight="1" x14ac:dyDescent="0.2">
      <c r="A26" s="61"/>
      <c r="B26" s="71"/>
      <c r="C26" s="67"/>
      <c r="D26" s="20">
        <v>2020</v>
      </c>
      <c r="E26" s="30">
        <f t="shared" ref="E26:E30" si="6">G26</f>
        <v>12215.1</v>
      </c>
      <c r="F26" s="9"/>
      <c r="G26" s="9">
        <v>12215.1</v>
      </c>
      <c r="H26" s="9"/>
      <c r="I26" s="10"/>
      <c r="J26" s="47"/>
    </row>
    <row r="27" spans="1:10" ht="15" customHeight="1" x14ac:dyDescent="0.2">
      <c r="A27" s="61"/>
      <c r="B27" s="71"/>
      <c r="C27" s="67"/>
      <c r="D27" s="20">
        <v>2021</v>
      </c>
      <c r="E27" s="30">
        <f t="shared" si="6"/>
        <v>12115.1</v>
      </c>
      <c r="F27" s="9"/>
      <c r="G27" s="9">
        <v>12115.1</v>
      </c>
      <c r="H27" s="9"/>
      <c r="I27" s="10"/>
      <c r="J27" s="47"/>
    </row>
    <row r="28" spans="1:10" ht="15" customHeight="1" x14ac:dyDescent="0.2">
      <c r="A28" s="61"/>
      <c r="B28" s="71"/>
      <c r="C28" s="67"/>
      <c r="D28" s="20">
        <v>2022</v>
      </c>
      <c r="E28" s="30">
        <f t="shared" si="6"/>
        <v>11841.1</v>
      </c>
      <c r="F28" s="9"/>
      <c r="G28" s="9">
        <v>11841.1</v>
      </c>
      <c r="H28" s="9"/>
      <c r="I28" s="10"/>
      <c r="J28" s="47"/>
    </row>
    <row r="29" spans="1:10" ht="15" customHeight="1" x14ac:dyDescent="0.2">
      <c r="A29" s="61"/>
      <c r="B29" s="71"/>
      <c r="C29" s="67"/>
      <c r="D29" s="20">
        <v>2023</v>
      </c>
      <c r="E29" s="30">
        <f t="shared" si="6"/>
        <v>11841.1</v>
      </c>
      <c r="F29" s="9"/>
      <c r="G29" s="9">
        <v>11841.1</v>
      </c>
      <c r="H29" s="9"/>
      <c r="I29" s="10"/>
    </row>
    <row r="30" spans="1:10" ht="15" customHeight="1" thickBot="1" x14ac:dyDescent="0.25">
      <c r="A30" s="61"/>
      <c r="B30" s="71"/>
      <c r="C30" s="67"/>
      <c r="D30" s="20">
        <v>2024</v>
      </c>
      <c r="E30" s="30">
        <f t="shared" si="6"/>
        <v>11841.1</v>
      </c>
      <c r="F30" s="9"/>
      <c r="G30" s="9">
        <v>11841.1</v>
      </c>
      <c r="H30" s="9"/>
      <c r="I30" s="10"/>
    </row>
    <row r="31" spans="1:10" ht="17.25" customHeight="1" thickBot="1" x14ac:dyDescent="0.25">
      <c r="A31" s="62"/>
      <c r="B31" s="95"/>
      <c r="C31" s="68"/>
      <c r="D31" s="46" t="s">
        <v>27</v>
      </c>
      <c r="E31" s="16">
        <f>SUM(E25:E30)</f>
        <v>71968.600000000006</v>
      </c>
      <c r="F31" s="9"/>
      <c r="G31" s="9">
        <f>SUM(G25:G30)</f>
        <v>71968.600000000006</v>
      </c>
      <c r="H31" s="9"/>
      <c r="I31" s="10"/>
    </row>
    <row r="32" spans="1:10" ht="15" customHeight="1" x14ac:dyDescent="0.2">
      <c r="A32" s="81" t="s">
        <v>12</v>
      </c>
      <c r="B32" s="82" t="s">
        <v>31</v>
      </c>
      <c r="C32" s="83" t="s">
        <v>10</v>
      </c>
      <c r="D32" s="46">
        <v>2019</v>
      </c>
      <c r="E32" s="30">
        <f t="shared" ref="E32:E33" si="7">SUM(F32:I32)</f>
        <v>4700</v>
      </c>
      <c r="F32" s="9"/>
      <c r="G32" s="9">
        <v>4700</v>
      </c>
      <c r="H32" s="9"/>
      <c r="I32" s="9"/>
    </row>
    <row r="33" spans="1:9" x14ac:dyDescent="0.2">
      <c r="A33" s="81"/>
      <c r="B33" s="82"/>
      <c r="C33" s="83"/>
      <c r="D33" s="46">
        <v>2020</v>
      </c>
      <c r="E33" s="30">
        <f t="shared" si="7"/>
        <v>4700</v>
      </c>
      <c r="F33" s="9"/>
      <c r="G33" s="9">
        <v>4700</v>
      </c>
      <c r="H33" s="9"/>
      <c r="I33" s="9"/>
    </row>
    <row r="34" spans="1:9" x14ac:dyDescent="0.2">
      <c r="A34" s="81"/>
      <c r="B34" s="82"/>
      <c r="C34" s="83"/>
      <c r="D34" s="46">
        <v>2021</v>
      </c>
      <c r="E34" s="30">
        <f t="shared" ref="E34:E37" si="8">SUM(F34:I34)</f>
        <v>4700</v>
      </c>
      <c r="F34" s="9"/>
      <c r="G34" s="9">
        <v>4700</v>
      </c>
      <c r="H34" s="9"/>
      <c r="I34" s="9"/>
    </row>
    <row r="35" spans="1:9" x14ac:dyDescent="0.2">
      <c r="A35" s="81"/>
      <c r="B35" s="82"/>
      <c r="C35" s="83"/>
      <c r="D35" s="46">
        <v>2022</v>
      </c>
      <c r="E35" s="30">
        <f t="shared" si="8"/>
        <v>4700</v>
      </c>
      <c r="F35" s="9"/>
      <c r="G35" s="9">
        <v>4700</v>
      </c>
      <c r="H35" s="9"/>
      <c r="I35" s="9"/>
    </row>
    <row r="36" spans="1:9" x14ac:dyDescent="0.2">
      <c r="A36" s="81"/>
      <c r="B36" s="82"/>
      <c r="C36" s="83"/>
      <c r="D36" s="46">
        <v>2023</v>
      </c>
      <c r="E36" s="30">
        <f t="shared" si="8"/>
        <v>4700</v>
      </c>
      <c r="F36" s="9"/>
      <c r="G36" s="9">
        <v>4700</v>
      </c>
      <c r="H36" s="9"/>
      <c r="I36" s="9"/>
    </row>
    <row r="37" spans="1:9" ht="15" thickBot="1" x14ac:dyDescent="0.25">
      <c r="A37" s="81"/>
      <c r="B37" s="82"/>
      <c r="C37" s="83"/>
      <c r="D37" s="46">
        <v>2024</v>
      </c>
      <c r="E37" s="30">
        <f t="shared" si="8"/>
        <v>4700</v>
      </c>
      <c r="F37" s="9"/>
      <c r="G37" s="9">
        <v>4700</v>
      </c>
      <c r="H37" s="9"/>
      <c r="I37" s="9"/>
    </row>
    <row r="38" spans="1:9" ht="15" thickBot="1" x14ac:dyDescent="0.25">
      <c r="A38" s="81"/>
      <c r="B38" s="82"/>
      <c r="C38" s="83"/>
      <c r="D38" s="46" t="s">
        <v>28</v>
      </c>
      <c r="E38" s="16">
        <f>SUM(E32:E37)</f>
        <v>28200</v>
      </c>
      <c r="F38" s="9"/>
      <c r="G38" s="9">
        <f>SUM(G32:G37)</f>
        <v>28200</v>
      </c>
      <c r="H38" s="9"/>
      <c r="I38" s="9"/>
    </row>
    <row r="39" spans="1:9" ht="18" customHeight="1" x14ac:dyDescent="0.2">
      <c r="A39" s="85" t="s">
        <v>37</v>
      </c>
      <c r="B39" s="88" t="s">
        <v>38</v>
      </c>
      <c r="C39" s="76" t="s">
        <v>10</v>
      </c>
      <c r="D39" s="40">
        <v>2019</v>
      </c>
      <c r="E39" s="39">
        <f>F39+G39+H39+I39</f>
        <v>58955.600000000006</v>
      </c>
      <c r="F39" s="39">
        <v>39500.300000000003</v>
      </c>
      <c r="G39" s="39">
        <v>19455.3</v>
      </c>
      <c r="H39" s="34"/>
      <c r="I39" s="34"/>
    </row>
    <row r="40" spans="1:9" x14ac:dyDescent="0.2">
      <c r="A40" s="86"/>
      <c r="B40" s="89"/>
      <c r="C40" s="77"/>
      <c r="D40" s="40">
        <v>2020</v>
      </c>
      <c r="E40" s="39">
        <f t="shared" ref="E40:E44" si="9">F40+G40+H40+I40</f>
        <v>48685.3</v>
      </c>
      <c r="F40" s="39">
        <v>32619.200000000001</v>
      </c>
      <c r="G40" s="39">
        <v>16066.1</v>
      </c>
      <c r="H40" s="34"/>
      <c r="I40" s="34"/>
    </row>
    <row r="41" spans="1:9" x14ac:dyDescent="0.2">
      <c r="A41" s="86"/>
      <c r="B41" s="89"/>
      <c r="C41" s="77"/>
      <c r="D41" s="40">
        <v>2021</v>
      </c>
      <c r="E41" s="39">
        <f t="shared" si="9"/>
        <v>21819.1</v>
      </c>
      <c r="F41" s="39">
        <v>14618.8</v>
      </c>
      <c r="G41" s="39">
        <v>7200.3</v>
      </c>
      <c r="H41" s="34"/>
      <c r="I41" s="34"/>
    </row>
    <row r="42" spans="1:9" x14ac:dyDescent="0.2">
      <c r="A42" s="86"/>
      <c r="B42" s="89"/>
      <c r="C42" s="77"/>
      <c r="D42" s="40">
        <v>2022</v>
      </c>
      <c r="E42" s="39">
        <f t="shared" si="9"/>
        <v>274</v>
      </c>
      <c r="F42" s="39"/>
      <c r="G42" s="39">
        <v>274</v>
      </c>
      <c r="H42" s="34"/>
      <c r="I42" s="34"/>
    </row>
    <row r="43" spans="1:9" x14ac:dyDescent="0.2">
      <c r="A43" s="86"/>
      <c r="B43" s="89"/>
      <c r="C43" s="77"/>
      <c r="D43" s="40">
        <v>2023</v>
      </c>
      <c r="E43" s="39">
        <f t="shared" si="9"/>
        <v>274</v>
      </c>
      <c r="F43" s="39"/>
      <c r="G43" s="39">
        <v>274</v>
      </c>
      <c r="H43" s="34"/>
      <c r="I43" s="34"/>
    </row>
    <row r="44" spans="1:9" ht="15" thickBot="1" x14ac:dyDescent="0.25">
      <c r="A44" s="86"/>
      <c r="B44" s="89"/>
      <c r="C44" s="77"/>
      <c r="D44" s="40">
        <v>2024</v>
      </c>
      <c r="E44" s="39">
        <f t="shared" si="9"/>
        <v>274</v>
      </c>
      <c r="F44" s="39"/>
      <c r="G44" s="39">
        <v>274</v>
      </c>
      <c r="H44" s="34"/>
      <c r="I44" s="34"/>
    </row>
    <row r="45" spans="1:9" ht="15" thickBot="1" x14ac:dyDescent="0.25">
      <c r="A45" s="87"/>
      <c r="B45" s="90"/>
      <c r="C45" s="84"/>
      <c r="D45" s="40" t="s">
        <v>28</v>
      </c>
      <c r="E45" s="16">
        <f>SUM(E39:E44)</f>
        <v>130282</v>
      </c>
      <c r="F45" s="31">
        <f>SUM(F39:F44)</f>
        <v>86738.3</v>
      </c>
      <c r="G45" s="39">
        <f>SUM(G39:G44)</f>
        <v>43543.700000000004</v>
      </c>
      <c r="H45" s="34"/>
      <c r="I45" s="31"/>
    </row>
    <row r="46" spans="1:9" ht="15.75" customHeight="1" thickBot="1" x14ac:dyDescent="0.25">
      <c r="A46" s="61" t="s">
        <v>13</v>
      </c>
      <c r="B46" s="71" t="s">
        <v>14</v>
      </c>
      <c r="C46" s="67" t="s">
        <v>10</v>
      </c>
      <c r="D46" s="43">
        <v>2019</v>
      </c>
      <c r="E46" s="32">
        <f>SUM(F46:I46)</f>
        <v>541120.6</v>
      </c>
      <c r="F46" s="33">
        <f t="shared" ref="F46:F51" si="10">F53+F60+F67</f>
        <v>3114.7</v>
      </c>
      <c r="G46" s="33">
        <f>G53+G67+G60</f>
        <v>538005.9</v>
      </c>
      <c r="H46" s="33"/>
      <c r="I46" s="16"/>
    </row>
    <row r="47" spans="1:9" ht="15.75" customHeight="1" x14ac:dyDescent="0.2">
      <c r="A47" s="61"/>
      <c r="B47" s="71"/>
      <c r="C47" s="67"/>
      <c r="D47" s="46">
        <v>2020</v>
      </c>
      <c r="E47" s="32">
        <f t="shared" ref="E47:E51" si="11">SUM(F47:I47)</f>
        <v>538450.6</v>
      </c>
      <c r="F47" s="33">
        <f t="shared" si="10"/>
        <v>0</v>
      </c>
      <c r="G47" s="33">
        <f t="shared" ref="G47:G51" si="12">G54+G68+G61</f>
        <v>538450.6</v>
      </c>
      <c r="H47" s="9"/>
      <c r="I47" s="10"/>
    </row>
    <row r="48" spans="1:9" ht="15" customHeight="1" x14ac:dyDescent="0.2">
      <c r="A48" s="61"/>
      <c r="B48" s="71"/>
      <c r="C48" s="67"/>
      <c r="D48" s="46">
        <v>2021</v>
      </c>
      <c r="E48" s="32">
        <f t="shared" si="11"/>
        <v>538663.6</v>
      </c>
      <c r="F48" s="33">
        <f t="shared" si="10"/>
        <v>0</v>
      </c>
      <c r="G48" s="33">
        <f t="shared" si="12"/>
        <v>538663.6</v>
      </c>
      <c r="H48" s="9"/>
      <c r="I48" s="10"/>
    </row>
    <row r="49" spans="1:9" ht="15" customHeight="1" x14ac:dyDescent="0.2">
      <c r="A49" s="61"/>
      <c r="B49" s="71"/>
      <c r="C49" s="67"/>
      <c r="D49" s="46">
        <v>2022</v>
      </c>
      <c r="E49" s="32">
        <f t="shared" si="11"/>
        <v>529252.30000000005</v>
      </c>
      <c r="F49" s="33">
        <f t="shared" si="10"/>
        <v>0</v>
      </c>
      <c r="G49" s="33">
        <f t="shared" si="12"/>
        <v>529252.30000000005</v>
      </c>
      <c r="H49" s="9"/>
      <c r="I49" s="10"/>
    </row>
    <row r="50" spans="1:9" ht="15" customHeight="1" x14ac:dyDescent="0.2">
      <c r="A50" s="61"/>
      <c r="B50" s="71"/>
      <c r="C50" s="67"/>
      <c r="D50" s="46">
        <v>2023</v>
      </c>
      <c r="E50" s="32">
        <f t="shared" si="11"/>
        <v>529252.30000000005</v>
      </c>
      <c r="F50" s="33">
        <f t="shared" si="10"/>
        <v>0</v>
      </c>
      <c r="G50" s="33">
        <f t="shared" si="12"/>
        <v>529252.30000000005</v>
      </c>
      <c r="H50" s="9"/>
      <c r="I50" s="10"/>
    </row>
    <row r="51" spans="1:9" ht="15" customHeight="1" thickBot="1" x14ac:dyDescent="0.25">
      <c r="A51" s="78"/>
      <c r="B51" s="79"/>
      <c r="C51" s="80"/>
      <c r="D51" s="21">
        <v>2024</v>
      </c>
      <c r="E51" s="32">
        <f t="shared" si="11"/>
        <v>529252.30000000005</v>
      </c>
      <c r="F51" s="33">
        <f t="shared" si="10"/>
        <v>0</v>
      </c>
      <c r="G51" s="33">
        <f t="shared" si="12"/>
        <v>529252.30000000005</v>
      </c>
      <c r="H51" s="28"/>
      <c r="I51" s="29"/>
    </row>
    <row r="52" spans="1:9" ht="18" customHeight="1" thickBot="1" x14ac:dyDescent="0.25">
      <c r="A52" s="14"/>
      <c r="B52" s="12" t="s">
        <v>8</v>
      </c>
      <c r="C52" s="13"/>
      <c r="D52" s="15" t="s">
        <v>28</v>
      </c>
      <c r="E52" s="31">
        <f>SUM(E46:E51)</f>
        <v>3205991.6999999993</v>
      </c>
      <c r="F52" s="31">
        <f>SUM(F46:F51)</f>
        <v>3114.7</v>
      </c>
      <c r="G52" s="31">
        <f>SUM(G46:G51)</f>
        <v>3202877</v>
      </c>
      <c r="H52" s="31"/>
      <c r="I52" s="27"/>
    </row>
    <row r="53" spans="1:9" ht="14" customHeight="1" x14ac:dyDescent="0.2">
      <c r="A53" s="60" t="s">
        <v>15</v>
      </c>
      <c r="B53" s="63" t="s">
        <v>32</v>
      </c>
      <c r="C53" s="66" t="s">
        <v>10</v>
      </c>
      <c r="D53" s="46">
        <v>2019</v>
      </c>
      <c r="E53" s="30">
        <f t="shared" ref="E53:E58" si="13">G53</f>
        <v>508290.6</v>
      </c>
      <c r="F53" s="9"/>
      <c r="G53" s="9">
        <v>508290.6</v>
      </c>
      <c r="H53" s="9"/>
      <c r="I53" s="10"/>
    </row>
    <row r="54" spans="1:9" ht="14" customHeight="1" x14ac:dyDescent="0.2">
      <c r="A54" s="61"/>
      <c r="B54" s="64"/>
      <c r="C54" s="67"/>
      <c r="D54" s="46">
        <v>2020</v>
      </c>
      <c r="E54" s="30">
        <f t="shared" si="13"/>
        <v>511977.2</v>
      </c>
      <c r="F54" s="9"/>
      <c r="G54" s="9">
        <v>511977.2</v>
      </c>
      <c r="H54" s="9"/>
      <c r="I54" s="10"/>
    </row>
    <row r="55" spans="1:9" ht="14" customHeight="1" x14ac:dyDescent="0.2">
      <c r="A55" s="61"/>
      <c r="B55" s="64"/>
      <c r="C55" s="67"/>
      <c r="D55" s="46">
        <v>2021</v>
      </c>
      <c r="E55" s="30">
        <f t="shared" si="13"/>
        <v>512190.2</v>
      </c>
      <c r="F55" s="9"/>
      <c r="G55" s="9">
        <v>512190.2</v>
      </c>
      <c r="H55" s="9"/>
      <c r="I55" s="10"/>
    </row>
    <row r="56" spans="1:9" ht="14" customHeight="1" x14ac:dyDescent="0.2">
      <c r="A56" s="61"/>
      <c r="B56" s="64"/>
      <c r="C56" s="67"/>
      <c r="D56" s="46">
        <v>2022</v>
      </c>
      <c r="E56" s="30">
        <f t="shared" si="13"/>
        <v>502778.9</v>
      </c>
      <c r="F56" s="9"/>
      <c r="G56" s="9">
        <v>502778.9</v>
      </c>
      <c r="H56" s="9"/>
      <c r="I56" s="10"/>
    </row>
    <row r="57" spans="1:9" ht="14" customHeight="1" x14ac:dyDescent="0.2">
      <c r="A57" s="61"/>
      <c r="B57" s="64"/>
      <c r="C57" s="67"/>
      <c r="D57" s="46">
        <v>2023</v>
      </c>
      <c r="E57" s="30">
        <f t="shared" si="13"/>
        <v>502778.9</v>
      </c>
      <c r="F57" s="9"/>
      <c r="G57" s="9">
        <v>502778.9</v>
      </c>
      <c r="H57" s="9"/>
      <c r="I57" s="10"/>
    </row>
    <row r="58" spans="1:9" ht="14" customHeight="1" x14ac:dyDescent="0.2">
      <c r="A58" s="61"/>
      <c r="B58" s="64"/>
      <c r="C58" s="67"/>
      <c r="D58" s="46">
        <v>2024</v>
      </c>
      <c r="E58" s="30">
        <f t="shared" si="13"/>
        <v>502778.9</v>
      </c>
      <c r="F58" s="9"/>
      <c r="G58" s="9">
        <v>502778.9</v>
      </c>
      <c r="H58" s="9"/>
      <c r="I58" s="10"/>
    </row>
    <row r="59" spans="1:9" ht="15" thickBot="1" x14ac:dyDescent="0.25">
      <c r="A59" s="62"/>
      <c r="B59" s="65"/>
      <c r="C59" s="68"/>
      <c r="D59" s="46" t="s">
        <v>28</v>
      </c>
      <c r="E59" s="30">
        <f>SUM(F59:I59)</f>
        <v>3040794.6999999997</v>
      </c>
      <c r="F59" s="9"/>
      <c r="G59" s="9">
        <f>SUM(G53:G58)</f>
        <v>3040794.6999999997</v>
      </c>
      <c r="H59" s="9"/>
      <c r="I59" s="10"/>
    </row>
    <row r="60" spans="1:9" ht="21" customHeight="1" x14ac:dyDescent="0.2">
      <c r="A60" s="69" t="s">
        <v>16</v>
      </c>
      <c r="B60" s="107" t="s">
        <v>39</v>
      </c>
      <c r="C60" s="66" t="s">
        <v>10</v>
      </c>
      <c r="D60" s="46">
        <v>2019</v>
      </c>
      <c r="E60" s="9">
        <v>26473.4</v>
      </c>
      <c r="F60" s="9"/>
      <c r="G60" s="9">
        <v>26473.4</v>
      </c>
      <c r="H60" s="9"/>
      <c r="I60" s="10"/>
    </row>
    <row r="61" spans="1:9" x14ac:dyDescent="0.2">
      <c r="A61" s="61"/>
      <c r="B61" s="104"/>
      <c r="C61" s="67"/>
      <c r="D61" s="46">
        <v>2020</v>
      </c>
      <c r="E61" s="9">
        <v>26473.4</v>
      </c>
      <c r="F61" s="9"/>
      <c r="G61" s="9">
        <v>26473.4</v>
      </c>
      <c r="H61" s="9"/>
      <c r="I61" s="10"/>
    </row>
    <row r="62" spans="1:9" x14ac:dyDescent="0.2">
      <c r="A62" s="61"/>
      <c r="B62" s="104"/>
      <c r="C62" s="67"/>
      <c r="D62" s="46">
        <v>2021</v>
      </c>
      <c r="E62" s="9">
        <v>26473.4</v>
      </c>
      <c r="F62" s="9"/>
      <c r="G62" s="9">
        <v>26473.4</v>
      </c>
      <c r="H62" s="9"/>
      <c r="I62" s="10"/>
    </row>
    <row r="63" spans="1:9" x14ac:dyDescent="0.2">
      <c r="A63" s="61"/>
      <c r="B63" s="104"/>
      <c r="C63" s="67"/>
      <c r="D63" s="46">
        <v>2022</v>
      </c>
      <c r="E63" s="9">
        <v>26473.4</v>
      </c>
      <c r="F63" s="9"/>
      <c r="G63" s="9">
        <v>26473.4</v>
      </c>
      <c r="H63" s="9"/>
      <c r="I63" s="10"/>
    </row>
    <row r="64" spans="1:9" x14ac:dyDescent="0.2">
      <c r="A64" s="61"/>
      <c r="B64" s="104"/>
      <c r="C64" s="67"/>
      <c r="D64" s="46">
        <v>2023</v>
      </c>
      <c r="E64" s="9">
        <v>26473.4</v>
      </c>
      <c r="F64" s="9"/>
      <c r="G64" s="9">
        <v>26473.4</v>
      </c>
      <c r="H64" s="9"/>
      <c r="I64" s="10"/>
    </row>
    <row r="65" spans="1:9" x14ac:dyDescent="0.2">
      <c r="A65" s="61"/>
      <c r="B65" s="104"/>
      <c r="C65" s="67"/>
      <c r="D65" s="46">
        <v>2024</v>
      </c>
      <c r="E65" s="9">
        <v>26473.4</v>
      </c>
      <c r="F65" s="9"/>
      <c r="G65" s="9">
        <v>26473.4</v>
      </c>
      <c r="H65" s="9"/>
      <c r="I65" s="10"/>
    </row>
    <row r="66" spans="1:9" x14ac:dyDescent="0.2">
      <c r="A66" s="62"/>
      <c r="B66" s="108"/>
      <c r="C66" s="68"/>
      <c r="D66" s="46" t="s">
        <v>28</v>
      </c>
      <c r="E66" s="30">
        <f>SUM(F66:I66)</f>
        <v>158840.4</v>
      </c>
      <c r="F66" s="9"/>
      <c r="G66" s="9">
        <f>SUM(G60:G65)</f>
        <v>158840.4</v>
      </c>
      <c r="H66" s="9"/>
      <c r="I66" s="10"/>
    </row>
    <row r="67" spans="1:9" ht="14.25" customHeight="1" x14ac:dyDescent="0.2">
      <c r="A67" s="112" t="s">
        <v>41</v>
      </c>
      <c r="B67" s="114" t="s">
        <v>40</v>
      </c>
      <c r="C67" s="76" t="s">
        <v>10</v>
      </c>
      <c r="D67" s="44">
        <v>2019</v>
      </c>
      <c r="E67" s="38">
        <f>F67+G67+H67+I67</f>
        <v>6356.6</v>
      </c>
      <c r="F67" s="39">
        <v>3114.7</v>
      </c>
      <c r="G67" s="39">
        <v>3241.9</v>
      </c>
      <c r="H67" s="34"/>
      <c r="I67" s="35"/>
    </row>
    <row r="68" spans="1:9" ht="14.25" customHeight="1" x14ac:dyDescent="0.2">
      <c r="A68" s="113"/>
      <c r="B68" s="115"/>
      <c r="C68" s="77"/>
      <c r="D68" s="44">
        <v>2020</v>
      </c>
      <c r="E68" s="38">
        <f t="shared" ref="E68:E72" si="14">G68</f>
        <v>0</v>
      </c>
      <c r="F68" s="39"/>
      <c r="G68" s="39">
        <v>0</v>
      </c>
      <c r="H68" s="34"/>
      <c r="I68" s="35"/>
    </row>
    <row r="69" spans="1:9" ht="14.25" customHeight="1" x14ac:dyDescent="0.2">
      <c r="A69" s="113"/>
      <c r="B69" s="115"/>
      <c r="C69" s="77"/>
      <c r="D69" s="40">
        <v>2021</v>
      </c>
      <c r="E69" s="38">
        <f t="shared" si="14"/>
        <v>0</v>
      </c>
      <c r="F69" s="39"/>
      <c r="G69" s="39">
        <v>0</v>
      </c>
      <c r="H69" s="34"/>
      <c r="I69" s="35"/>
    </row>
    <row r="70" spans="1:9" ht="14.25" customHeight="1" x14ac:dyDescent="0.2">
      <c r="A70" s="113"/>
      <c r="B70" s="115"/>
      <c r="C70" s="77"/>
      <c r="D70" s="40">
        <v>2022</v>
      </c>
      <c r="E70" s="38">
        <f t="shared" si="14"/>
        <v>0</v>
      </c>
      <c r="F70" s="39"/>
      <c r="G70" s="39">
        <v>0</v>
      </c>
      <c r="H70" s="34"/>
      <c r="I70" s="35"/>
    </row>
    <row r="71" spans="1:9" ht="14.25" customHeight="1" x14ac:dyDescent="0.2">
      <c r="A71" s="113"/>
      <c r="B71" s="115"/>
      <c r="C71" s="77"/>
      <c r="D71" s="40">
        <v>2023</v>
      </c>
      <c r="E71" s="38">
        <f t="shared" si="14"/>
        <v>0</v>
      </c>
      <c r="F71" s="39"/>
      <c r="G71" s="39">
        <v>0</v>
      </c>
      <c r="H71" s="34"/>
      <c r="I71" s="35"/>
    </row>
    <row r="72" spans="1:9" ht="14.25" customHeight="1" x14ac:dyDescent="0.2">
      <c r="A72" s="113"/>
      <c r="B72" s="115"/>
      <c r="C72" s="77"/>
      <c r="D72" s="40">
        <v>2024</v>
      </c>
      <c r="E72" s="38">
        <f t="shared" si="14"/>
        <v>0</v>
      </c>
      <c r="F72" s="39"/>
      <c r="G72" s="39">
        <v>0</v>
      </c>
      <c r="H72" s="34"/>
      <c r="I72" s="35"/>
    </row>
    <row r="73" spans="1:9" ht="24.75" customHeight="1" thickBot="1" x14ac:dyDescent="0.25">
      <c r="A73" s="113"/>
      <c r="B73" s="115"/>
      <c r="C73" s="77"/>
      <c r="D73" s="44" t="s">
        <v>28</v>
      </c>
      <c r="E73" s="41">
        <f>SUM(E67:E72)</f>
        <v>6356.6</v>
      </c>
      <c r="F73" s="41">
        <f>SUM(F67:F72)</f>
        <v>3114.7</v>
      </c>
      <c r="G73" s="41">
        <f>SUM(G67:G72)</f>
        <v>3241.9</v>
      </c>
      <c r="H73" s="36"/>
      <c r="I73" s="37"/>
    </row>
    <row r="74" spans="1:9" ht="15.75" customHeight="1" thickBot="1" x14ac:dyDescent="0.25">
      <c r="A74" s="60" t="s">
        <v>17</v>
      </c>
      <c r="B74" s="94" t="s">
        <v>33</v>
      </c>
      <c r="C74" s="109" t="s">
        <v>35</v>
      </c>
      <c r="D74" s="42">
        <v>2019</v>
      </c>
      <c r="E74" s="49">
        <f t="shared" ref="E74:E79" si="15">I74+H74+G74+F74</f>
        <v>1594049.3</v>
      </c>
      <c r="F74" s="49">
        <f t="shared" ref="F74:H79" si="16">F81+F88+F95+F102</f>
        <v>159558</v>
      </c>
      <c r="G74" s="49">
        <f t="shared" si="16"/>
        <v>1357933.5</v>
      </c>
      <c r="H74" s="49">
        <f t="shared" si="16"/>
        <v>76557.8</v>
      </c>
      <c r="I74" s="23"/>
    </row>
    <row r="75" spans="1:9" ht="15" customHeight="1" thickBot="1" x14ac:dyDescent="0.25">
      <c r="A75" s="61"/>
      <c r="B75" s="71"/>
      <c r="C75" s="73"/>
      <c r="D75" s="20">
        <v>2020</v>
      </c>
      <c r="E75" s="30">
        <f t="shared" si="15"/>
        <v>930169.3</v>
      </c>
      <c r="F75" s="49">
        <f t="shared" si="16"/>
        <v>113057</v>
      </c>
      <c r="G75" s="49">
        <f t="shared" ref="G75:H75" si="17">G82+G89+G96+G103</f>
        <v>806217.3</v>
      </c>
      <c r="H75" s="49">
        <f t="shared" si="17"/>
        <v>10895</v>
      </c>
      <c r="I75" s="10"/>
    </row>
    <row r="76" spans="1:9" ht="15" customHeight="1" thickBot="1" x14ac:dyDescent="0.25">
      <c r="A76" s="61"/>
      <c r="B76" s="71"/>
      <c r="C76" s="73"/>
      <c r="D76" s="46">
        <v>2021</v>
      </c>
      <c r="E76" s="30">
        <f t="shared" si="15"/>
        <v>896391.2</v>
      </c>
      <c r="F76" s="49">
        <f t="shared" si="16"/>
        <v>197242.1</v>
      </c>
      <c r="G76" s="49">
        <f t="shared" ref="G76:H76" si="18">G83+G90+G97+G104</f>
        <v>699149.1</v>
      </c>
      <c r="H76" s="49">
        <f t="shared" si="18"/>
        <v>0</v>
      </c>
      <c r="I76" s="10"/>
    </row>
    <row r="77" spans="1:9" ht="15" customHeight="1" thickBot="1" x14ac:dyDescent="0.25">
      <c r="A77" s="61"/>
      <c r="B77" s="71"/>
      <c r="C77" s="73"/>
      <c r="D77" s="46">
        <v>2022</v>
      </c>
      <c r="E77" s="30">
        <f t="shared" si="15"/>
        <v>1600765</v>
      </c>
      <c r="F77" s="49">
        <f t="shared" si="16"/>
        <v>0</v>
      </c>
      <c r="G77" s="49">
        <f t="shared" ref="G77:H77" si="19">G84+G91+G98+G105</f>
        <v>1463165</v>
      </c>
      <c r="H77" s="49">
        <f t="shared" si="19"/>
        <v>137600</v>
      </c>
      <c r="I77" s="10"/>
    </row>
    <row r="78" spans="1:9" ht="15" customHeight="1" thickBot="1" x14ac:dyDescent="0.25">
      <c r="A78" s="61"/>
      <c r="B78" s="71"/>
      <c r="C78" s="73"/>
      <c r="D78" s="46">
        <v>2023</v>
      </c>
      <c r="E78" s="30">
        <f t="shared" si="15"/>
        <v>1600765</v>
      </c>
      <c r="F78" s="49">
        <f t="shared" si="16"/>
        <v>0</v>
      </c>
      <c r="G78" s="49">
        <f t="shared" ref="G78:H78" si="20">G85+G92+G99+G106</f>
        <v>1463165</v>
      </c>
      <c r="H78" s="49">
        <f t="shared" si="20"/>
        <v>137600</v>
      </c>
      <c r="I78" s="10"/>
    </row>
    <row r="79" spans="1:9" ht="15" customHeight="1" thickBot="1" x14ac:dyDescent="0.25">
      <c r="A79" s="78"/>
      <c r="B79" s="79"/>
      <c r="C79" s="111"/>
      <c r="D79" s="21">
        <v>2024</v>
      </c>
      <c r="E79" s="50">
        <f t="shared" si="15"/>
        <v>1600765</v>
      </c>
      <c r="F79" s="49">
        <f t="shared" si="16"/>
        <v>0</v>
      </c>
      <c r="G79" s="49">
        <f t="shared" ref="G79:H79" si="21">G86+G93+G100+G107</f>
        <v>1463165</v>
      </c>
      <c r="H79" s="49">
        <f t="shared" si="21"/>
        <v>137600</v>
      </c>
      <c r="I79" s="29"/>
    </row>
    <row r="80" spans="1:9" ht="17.25" customHeight="1" thickBot="1" x14ac:dyDescent="0.25">
      <c r="A80" s="14"/>
      <c r="B80" s="13" t="s">
        <v>8</v>
      </c>
      <c r="C80" s="51"/>
      <c r="D80" s="13" t="s">
        <v>28</v>
      </c>
      <c r="E80" s="31">
        <f>SUM(E74:E79)</f>
        <v>8222904.7999999998</v>
      </c>
      <c r="F80" s="31">
        <f>SUM(F74:F79)</f>
        <v>469857.1</v>
      </c>
      <c r="G80" s="31">
        <f>SUM(G74:G79)</f>
        <v>7252794.9000000004</v>
      </c>
      <c r="H80" s="31">
        <f>SUM(H74:H79)</f>
        <v>500252.8</v>
      </c>
      <c r="I80" s="31"/>
    </row>
    <row r="81" spans="1:12" ht="13.5" customHeight="1" x14ac:dyDescent="0.2">
      <c r="A81" s="60" t="s">
        <v>0</v>
      </c>
      <c r="B81" s="94" t="s">
        <v>18</v>
      </c>
      <c r="C81" s="109" t="s">
        <v>36</v>
      </c>
      <c r="D81" s="20">
        <v>2019</v>
      </c>
      <c r="E81" s="30">
        <f t="shared" ref="E81:E101" si="22">SUM(F81:I81)</f>
        <v>816108.60000000009</v>
      </c>
      <c r="F81" s="30"/>
      <c r="G81" s="30">
        <v>774060.3</v>
      </c>
      <c r="H81" s="30">
        <v>42048.3</v>
      </c>
      <c r="I81" s="10"/>
    </row>
    <row r="82" spans="1:12" ht="13.5" customHeight="1" x14ac:dyDescent="0.2">
      <c r="A82" s="61"/>
      <c r="B82" s="71"/>
      <c r="C82" s="73"/>
      <c r="D82" s="20">
        <v>2020</v>
      </c>
      <c r="E82" s="30">
        <f t="shared" si="22"/>
        <v>268427.5</v>
      </c>
      <c r="F82" s="30"/>
      <c r="G82" s="30">
        <v>257532.5</v>
      </c>
      <c r="H82" s="30">
        <v>10895</v>
      </c>
      <c r="I82" s="10"/>
    </row>
    <row r="83" spans="1:12" ht="13.5" customHeight="1" x14ac:dyDescent="0.2">
      <c r="A83" s="61"/>
      <c r="B83" s="71"/>
      <c r="C83" s="73"/>
      <c r="D83" s="46">
        <v>2021</v>
      </c>
      <c r="E83" s="30">
        <f t="shared" si="22"/>
        <v>0</v>
      </c>
      <c r="F83" s="30"/>
      <c r="G83" s="30">
        <v>0</v>
      </c>
      <c r="H83" s="30">
        <v>0</v>
      </c>
      <c r="I83" s="10"/>
    </row>
    <row r="84" spans="1:12" ht="13.5" customHeight="1" x14ac:dyDescent="0.2">
      <c r="A84" s="61"/>
      <c r="B84" s="71"/>
      <c r="C84" s="73"/>
      <c r="D84" s="46">
        <v>2022</v>
      </c>
      <c r="E84" s="30">
        <f t="shared" si="22"/>
        <v>977665</v>
      </c>
      <c r="F84" s="30"/>
      <c r="G84" s="30">
        <v>852665</v>
      </c>
      <c r="H84" s="30">
        <v>125000</v>
      </c>
      <c r="I84" s="10"/>
    </row>
    <row r="85" spans="1:12" ht="13.5" customHeight="1" x14ac:dyDescent="0.2">
      <c r="A85" s="61"/>
      <c r="B85" s="71"/>
      <c r="C85" s="73"/>
      <c r="D85" s="46">
        <v>2023</v>
      </c>
      <c r="E85" s="30">
        <f t="shared" si="22"/>
        <v>977665</v>
      </c>
      <c r="F85" s="30"/>
      <c r="G85" s="30">
        <v>852665</v>
      </c>
      <c r="H85" s="30">
        <v>125000</v>
      </c>
      <c r="I85" s="10"/>
    </row>
    <row r="86" spans="1:12" ht="13.5" customHeight="1" x14ac:dyDescent="0.2">
      <c r="A86" s="61"/>
      <c r="B86" s="71"/>
      <c r="C86" s="73"/>
      <c r="D86" s="46">
        <v>2024</v>
      </c>
      <c r="E86" s="30">
        <f t="shared" si="22"/>
        <v>977665</v>
      </c>
      <c r="F86" s="30"/>
      <c r="G86" s="30">
        <v>852665</v>
      </c>
      <c r="H86" s="30">
        <v>125000</v>
      </c>
      <c r="I86" s="10"/>
    </row>
    <row r="87" spans="1:12" ht="14.25" customHeight="1" x14ac:dyDescent="0.2">
      <c r="A87" s="62"/>
      <c r="B87" s="95"/>
      <c r="C87" s="110"/>
      <c r="D87" s="46" t="s">
        <v>28</v>
      </c>
      <c r="E87" s="30">
        <f t="shared" si="22"/>
        <v>4017531.0999999996</v>
      </c>
      <c r="F87" s="30"/>
      <c r="G87" s="30">
        <f t="shared" ref="G87:H87" si="23">SUM(G81:G86)</f>
        <v>3589587.8</v>
      </c>
      <c r="H87" s="30">
        <f t="shared" si="23"/>
        <v>427943.3</v>
      </c>
      <c r="I87" s="10"/>
      <c r="L87" s="25"/>
    </row>
    <row r="88" spans="1:12" ht="13.5" customHeight="1" x14ac:dyDescent="0.2">
      <c r="A88" s="69" t="s">
        <v>1</v>
      </c>
      <c r="B88" s="70" t="s">
        <v>19</v>
      </c>
      <c r="C88" s="74" t="s">
        <v>25</v>
      </c>
      <c r="D88" s="20">
        <v>2019</v>
      </c>
      <c r="E88" s="52">
        <f t="shared" si="22"/>
        <v>205382.7</v>
      </c>
      <c r="F88" s="52"/>
      <c r="G88" s="52">
        <v>199873.2</v>
      </c>
      <c r="H88" s="52">
        <v>5509.5</v>
      </c>
      <c r="I88" s="53"/>
    </row>
    <row r="89" spans="1:12" ht="13.5" customHeight="1" x14ac:dyDescent="0.2">
      <c r="A89" s="61"/>
      <c r="B89" s="71"/>
      <c r="C89" s="75"/>
      <c r="D89" s="20">
        <v>2020</v>
      </c>
      <c r="E89" s="52">
        <f t="shared" si="22"/>
        <v>0</v>
      </c>
      <c r="F89" s="52"/>
      <c r="G89" s="52">
        <v>0</v>
      </c>
      <c r="H89" s="52">
        <v>0</v>
      </c>
      <c r="I89" s="53"/>
    </row>
    <row r="90" spans="1:12" ht="13.5" customHeight="1" x14ac:dyDescent="0.2">
      <c r="A90" s="61"/>
      <c r="B90" s="71"/>
      <c r="C90" s="75"/>
      <c r="D90" s="46">
        <v>2021</v>
      </c>
      <c r="E90" s="52">
        <f t="shared" si="22"/>
        <v>0</v>
      </c>
      <c r="F90" s="52"/>
      <c r="G90" s="52">
        <v>0</v>
      </c>
      <c r="H90" s="52">
        <v>0</v>
      </c>
      <c r="I90" s="53"/>
    </row>
    <row r="91" spans="1:12" ht="13.5" customHeight="1" x14ac:dyDescent="0.2">
      <c r="A91" s="61"/>
      <c r="B91" s="71"/>
      <c r="C91" s="75"/>
      <c r="D91" s="46">
        <v>2022</v>
      </c>
      <c r="E91" s="52">
        <f t="shared" si="22"/>
        <v>161100</v>
      </c>
      <c r="F91" s="52"/>
      <c r="G91" s="52">
        <v>148500</v>
      </c>
      <c r="H91" s="52">
        <v>12600</v>
      </c>
      <c r="I91" s="53"/>
    </row>
    <row r="92" spans="1:12" ht="13.5" customHeight="1" x14ac:dyDescent="0.2">
      <c r="A92" s="61"/>
      <c r="B92" s="71"/>
      <c r="C92" s="75"/>
      <c r="D92" s="46">
        <v>2023</v>
      </c>
      <c r="E92" s="52">
        <f t="shared" si="22"/>
        <v>161100</v>
      </c>
      <c r="F92" s="52"/>
      <c r="G92" s="52">
        <v>148500</v>
      </c>
      <c r="H92" s="52">
        <v>12600</v>
      </c>
      <c r="I92" s="53"/>
    </row>
    <row r="93" spans="1:12" ht="13.5" customHeight="1" x14ac:dyDescent="0.2">
      <c r="A93" s="61"/>
      <c r="B93" s="71"/>
      <c r="C93" s="75"/>
      <c r="D93" s="46">
        <v>2024</v>
      </c>
      <c r="E93" s="52">
        <f t="shared" si="22"/>
        <v>161100</v>
      </c>
      <c r="F93" s="52"/>
      <c r="G93" s="52">
        <v>148500</v>
      </c>
      <c r="H93" s="52">
        <v>12600</v>
      </c>
      <c r="I93" s="53"/>
    </row>
    <row r="94" spans="1:12" ht="13.5" customHeight="1" x14ac:dyDescent="0.2">
      <c r="A94" s="61"/>
      <c r="B94" s="71"/>
      <c r="C94" s="75"/>
      <c r="D94" s="20" t="s">
        <v>28</v>
      </c>
      <c r="E94" s="52">
        <f t="shared" si="22"/>
        <v>688682.7</v>
      </c>
      <c r="F94" s="52"/>
      <c r="G94" s="52">
        <f>SUM(G88:G93)</f>
        <v>645373.19999999995</v>
      </c>
      <c r="H94" s="52">
        <f>SUM(H88:H93)</f>
        <v>43309.5</v>
      </c>
      <c r="I94" s="53"/>
    </row>
    <row r="95" spans="1:12" ht="12.75" customHeight="1" x14ac:dyDescent="0.2">
      <c r="A95" s="69" t="s">
        <v>34</v>
      </c>
      <c r="B95" s="70" t="s">
        <v>20</v>
      </c>
      <c r="C95" s="72" t="s">
        <v>25</v>
      </c>
      <c r="D95" s="46">
        <v>2019</v>
      </c>
      <c r="E95" s="54">
        <f t="shared" si="22"/>
        <v>216569.2</v>
      </c>
      <c r="F95" s="54"/>
      <c r="G95" s="55">
        <v>216569.2</v>
      </c>
      <c r="H95" s="54"/>
      <c r="I95" s="4"/>
    </row>
    <row r="96" spans="1:12" ht="12.75" customHeight="1" x14ac:dyDescent="0.2">
      <c r="A96" s="61"/>
      <c r="B96" s="71"/>
      <c r="C96" s="73"/>
      <c r="D96" s="46">
        <v>2020</v>
      </c>
      <c r="E96" s="54">
        <f t="shared" si="22"/>
        <v>493000</v>
      </c>
      <c r="F96" s="54"/>
      <c r="G96" s="55">
        <v>493000</v>
      </c>
      <c r="H96" s="54"/>
      <c r="I96" s="4"/>
    </row>
    <row r="97" spans="1:9" ht="12.75" customHeight="1" x14ac:dyDescent="0.2">
      <c r="A97" s="61"/>
      <c r="B97" s="71"/>
      <c r="C97" s="73"/>
      <c r="D97" s="20">
        <v>2021</v>
      </c>
      <c r="E97" s="54">
        <f t="shared" si="22"/>
        <v>602000</v>
      </c>
      <c r="F97" s="56"/>
      <c r="G97" s="56">
        <v>602000</v>
      </c>
      <c r="H97" s="54"/>
      <c r="I97" s="4"/>
    </row>
    <row r="98" spans="1:9" ht="12.75" customHeight="1" x14ac:dyDescent="0.2">
      <c r="A98" s="61"/>
      <c r="B98" s="71"/>
      <c r="C98" s="73"/>
      <c r="D98" s="20">
        <v>2022</v>
      </c>
      <c r="E98" s="54">
        <f t="shared" si="22"/>
        <v>462000</v>
      </c>
      <c r="F98" s="56"/>
      <c r="G98" s="56">
        <v>462000</v>
      </c>
      <c r="H98" s="54"/>
      <c r="I98" s="4"/>
    </row>
    <row r="99" spans="1:9" ht="12.75" customHeight="1" x14ac:dyDescent="0.2">
      <c r="A99" s="61"/>
      <c r="B99" s="71"/>
      <c r="C99" s="73"/>
      <c r="D99" s="20">
        <v>2023</v>
      </c>
      <c r="E99" s="54">
        <f t="shared" si="22"/>
        <v>462000</v>
      </c>
      <c r="F99" s="56"/>
      <c r="G99" s="56">
        <v>462000</v>
      </c>
      <c r="H99" s="54"/>
      <c r="I99" s="4"/>
    </row>
    <row r="100" spans="1:9" ht="12.75" customHeight="1" x14ac:dyDescent="0.2">
      <c r="A100" s="61"/>
      <c r="B100" s="71"/>
      <c r="C100" s="73"/>
      <c r="D100" s="20">
        <v>2024</v>
      </c>
      <c r="E100" s="54">
        <f t="shared" si="22"/>
        <v>462000</v>
      </c>
      <c r="F100" s="56"/>
      <c r="G100" s="56">
        <v>462000</v>
      </c>
      <c r="H100" s="54"/>
      <c r="I100" s="4"/>
    </row>
    <row r="101" spans="1:9" ht="12.75" customHeight="1" x14ac:dyDescent="0.2">
      <c r="A101" s="61"/>
      <c r="B101" s="71"/>
      <c r="C101" s="73"/>
      <c r="D101" s="20" t="s">
        <v>28</v>
      </c>
      <c r="E101" s="56">
        <f t="shared" si="22"/>
        <v>2697569.2</v>
      </c>
      <c r="F101" s="56"/>
      <c r="G101" s="56">
        <f t="shared" ref="G101" si="24">SUM(G95:G100)</f>
        <v>2697569.2</v>
      </c>
      <c r="H101" s="57"/>
      <c r="I101" s="58"/>
    </row>
    <row r="102" spans="1:9" ht="12.75" customHeight="1" x14ac:dyDescent="0.2">
      <c r="A102" s="81" t="s">
        <v>42</v>
      </c>
      <c r="B102" s="105" t="s">
        <v>50</v>
      </c>
      <c r="C102" s="106" t="s">
        <v>44</v>
      </c>
      <c r="D102" s="48">
        <v>2019</v>
      </c>
      <c r="E102" s="59">
        <f>SUM(F102:H102)</f>
        <v>355988.8</v>
      </c>
      <c r="F102" s="59">
        <v>159558</v>
      </c>
      <c r="G102" s="59">
        <v>167430.79999999999</v>
      </c>
      <c r="H102" s="59">
        <v>29000</v>
      </c>
      <c r="I102" s="59"/>
    </row>
    <row r="103" spans="1:9" x14ac:dyDescent="0.2">
      <c r="A103" s="81"/>
      <c r="B103" s="105"/>
      <c r="C103" s="106"/>
      <c r="D103" s="48">
        <v>2020</v>
      </c>
      <c r="E103" s="59">
        <f t="shared" ref="E103:E107" si="25">SUM(F103:H103)</f>
        <v>168741.8</v>
      </c>
      <c r="F103" s="59">
        <v>113057</v>
      </c>
      <c r="G103" s="59">
        <v>55684.800000000003</v>
      </c>
      <c r="H103" s="59"/>
      <c r="I103" s="59"/>
    </row>
    <row r="104" spans="1:9" x14ac:dyDescent="0.2">
      <c r="A104" s="81"/>
      <c r="B104" s="105"/>
      <c r="C104" s="106"/>
      <c r="D104" s="48">
        <v>2021</v>
      </c>
      <c r="E104" s="59">
        <f t="shared" si="25"/>
        <v>294391.2</v>
      </c>
      <c r="F104" s="59">
        <v>197242.1</v>
      </c>
      <c r="G104" s="59">
        <v>97149.1</v>
      </c>
      <c r="H104" s="59"/>
      <c r="I104" s="59"/>
    </row>
    <row r="105" spans="1:9" x14ac:dyDescent="0.2">
      <c r="A105" s="81"/>
      <c r="B105" s="105"/>
      <c r="C105" s="106"/>
      <c r="D105" s="48">
        <v>2022</v>
      </c>
      <c r="E105" s="59">
        <f t="shared" si="25"/>
        <v>0</v>
      </c>
      <c r="F105" s="59"/>
      <c r="G105" s="59">
        <v>0</v>
      </c>
      <c r="H105" s="59"/>
      <c r="I105" s="59"/>
    </row>
    <row r="106" spans="1:9" x14ac:dyDescent="0.2">
      <c r="A106" s="81"/>
      <c r="B106" s="105"/>
      <c r="C106" s="106"/>
      <c r="D106" s="48">
        <v>2023</v>
      </c>
      <c r="E106" s="59">
        <f t="shared" si="25"/>
        <v>0</v>
      </c>
      <c r="F106" s="59"/>
      <c r="G106" s="59">
        <v>0</v>
      </c>
      <c r="H106" s="59"/>
      <c r="I106" s="59"/>
    </row>
    <row r="107" spans="1:9" x14ac:dyDescent="0.2">
      <c r="A107" s="81"/>
      <c r="B107" s="105"/>
      <c r="C107" s="106"/>
      <c r="D107" s="48">
        <v>2024</v>
      </c>
      <c r="E107" s="59">
        <f t="shared" si="25"/>
        <v>0</v>
      </c>
      <c r="F107" s="59"/>
      <c r="G107" s="59">
        <v>0</v>
      </c>
      <c r="H107" s="59"/>
      <c r="I107" s="59"/>
    </row>
    <row r="108" spans="1:9" x14ac:dyDescent="0.2">
      <c r="A108" s="81"/>
      <c r="B108" s="105"/>
      <c r="C108" s="106"/>
      <c r="D108" s="48" t="s">
        <v>28</v>
      </c>
      <c r="E108" s="59">
        <f>SUM(E102:E107)</f>
        <v>819121.8</v>
      </c>
      <c r="F108" s="59">
        <f t="shared" ref="F108:H108" si="26">SUM(F102:F107)</f>
        <v>469857.1</v>
      </c>
      <c r="G108" s="59">
        <f t="shared" si="26"/>
        <v>320264.69999999995</v>
      </c>
      <c r="H108" s="59">
        <f t="shared" si="26"/>
        <v>29000</v>
      </c>
      <c r="I108" s="59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D110" s="1"/>
    </row>
    <row r="111" spans="1:9" x14ac:dyDescent="0.2">
      <c r="D111" s="1"/>
    </row>
  </sheetData>
  <mergeCells count="51">
    <mergeCell ref="B11:B16"/>
    <mergeCell ref="C8:C9"/>
    <mergeCell ref="B102:B108"/>
    <mergeCell ref="A102:A108"/>
    <mergeCell ref="C102:C108"/>
    <mergeCell ref="B60:B66"/>
    <mergeCell ref="A60:A66"/>
    <mergeCell ref="C60:C66"/>
    <mergeCell ref="A81:A87"/>
    <mergeCell ref="B81:B87"/>
    <mergeCell ref="C81:C87"/>
    <mergeCell ref="A74:A79"/>
    <mergeCell ref="B74:B79"/>
    <mergeCell ref="C74:C79"/>
    <mergeCell ref="A67:A73"/>
    <mergeCell ref="B67:B73"/>
    <mergeCell ref="G1:I1"/>
    <mergeCell ref="A4:I4"/>
    <mergeCell ref="A5:I5"/>
    <mergeCell ref="A6:I6"/>
    <mergeCell ref="A25:A31"/>
    <mergeCell ref="B25:B31"/>
    <mergeCell ref="C25:C31"/>
    <mergeCell ref="A18:A23"/>
    <mergeCell ref="B18:B23"/>
    <mergeCell ref="C18:C23"/>
    <mergeCell ref="D8:D9"/>
    <mergeCell ref="E8:I8"/>
    <mergeCell ref="A11:A16"/>
    <mergeCell ref="A8:A9"/>
    <mergeCell ref="C11:C16"/>
    <mergeCell ref="B8:B9"/>
    <mergeCell ref="A46:A51"/>
    <mergeCell ref="B46:B51"/>
    <mergeCell ref="C46:C51"/>
    <mergeCell ref="A32:A38"/>
    <mergeCell ref="B32:B38"/>
    <mergeCell ref="C32:C38"/>
    <mergeCell ref="C39:C45"/>
    <mergeCell ref="A39:A45"/>
    <mergeCell ref="B39:B45"/>
    <mergeCell ref="A53:A59"/>
    <mergeCell ref="B53:B59"/>
    <mergeCell ref="C53:C59"/>
    <mergeCell ref="A95:A101"/>
    <mergeCell ref="B95:B101"/>
    <mergeCell ref="C95:C101"/>
    <mergeCell ref="A88:A94"/>
    <mergeCell ref="B88:B94"/>
    <mergeCell ref="C88:C94"/>
    <mergeCell ref="C67:C7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</dc:creator>
  <cp:lastModifiedBy>пользователь Microsoft Office</cp:lastModifiedBy>
  <cp:lastPrinted>2018-12-10T15:03:22Z</cp:lastPrinted>
  <dcterms:created xsi:type="dcterms:W3CDTF">2016-02-04T09:21:55Z</dcterms:created>
  <dcterms:modified xsi:type="dcterms:W3CDTF">2018-12-23T15:45:57Z</dcterms:modified>
</cp:coreProperties>
</file>