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45621"/>
</workbook>
</file>

<file path=xl/calcChain.xml><?xml version="1.0" encoding="utf-8"?>
<calcChain xmlns="http://schemas.openxmlformats.org/spreadsheetml/2006/main">
  <c r="B19" i="1" l="1"/>
  <c r="C35" i="1"/>
  <c r="F35" i="1"/>
  <c r="I35" i="1"/>
  <c r="H37" i="1"/>
  <c r="H35" i="1" s="1"/>
  <c r="H18" i="1" s="1"/>
  <c r="J37" i="1"/>
  <c r="J35" i="1" s="1"/>
  <c r="G37" i="1"/>
  <c r="E37" i="1" s="1"/>
  <c r="E35" i="1" s="1"/>
  <c r="E18" i="1" s="1"/>
  <c r="D37" i="1"/>
  <c r="D35" i="1" s="1"/>
  <c r="B37" i="1" l="1"/>
  <c r="B35" i="1" s="1"/>
  <c r="G35" i="1"/>
  <c r="E17" i="1"/>
  <c r="H17" i="1"/>
  <c r="J47" i="1"/>
  <c r="I47" i="1"/>
  <c r="G47" i="1"/>
  <c r="F47" i="1"/>
  <c r="F18" i="1" s="1"/>
  <c r="F17" i="1" s="1"/>
  <c r="D47" i="1"/>
  <c r="C47" i="1"/>
  <c r="J42" i="1"/>
  <c r="G42" i="1"/>
  <c r="D42" i="1"/>
  <c r="C18" i="1" l="1"/>
  <c r="C17" i="1" s="1"/>
  <c r="I18" i="1"/>
  <c r="I17" i="1" s="1"/>
  <c r="G18" i="1"/>
  <c r="G17" i="1" s="1"/>
  <c r="B18" i="1"/>
  <c r="B17" i="1" s="1"/>
  <c r="J24" i="1"/>
  <c r="D24" i="1"/>
  <c r="D18" i="1" l="1"/>
  <c r="D17" i="1" s="1"/>
  <c r="J18" i="1"/>
  <c r="J17" i="1" s="1"/>
</calcChain>
</file>

<file path=xl/sharedStrings.xml><?xml version="1.0" encoding="utf-8"?>
<sst xmlns="http://schemas.openxmlformats.org/spreadsheetml/2006/main" count="109" uniqueCount="66">
  <si>
    <t>УТВЕРЖДЕНА</t>
  </si>
  <si>
    <t xml:space="preserve">областным законом </t>
  </si>
  <si>
    <t xml:space="preserve">(приложение 9) </t>
  </si>
  <si>
    <t>АДРЕСНАЯ ИНВЕСТИЦИОННАЯ  ПРОГРАММА</t>
  </si>
  <si>
    <t xml:space="preserve">                                </t>
  </si>
  <si>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</si>
  <si>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</si>
  <si>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</si>
  <si>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</si>
  <si>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</si>
  <si>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</si>
  <si>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</si>
  <si>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</si>
  <si>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</si>
  <si>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</si>
  <si>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</si>
  <si>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</si>
  <si>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</si>
  <si>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</si>
  <si>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</si>
  <si>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</si>
  <si>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</si>
  <si>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</si>
  <si>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</si>
  <si>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Государственная программа Ленинградской области "Развитие культуры в Ленинградской области"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</si>
  <si>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</si>
  <si>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</si>
  <si>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</si>
  <si>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</si>
  <si>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</si>
  <si>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</si>
  <si>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</si>
  <si>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</si>
  <si>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</si>
  <si>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</si>
  <si>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</si>
  <si>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</si>
  <si>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</si>
  <si>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 xml:space="preserve">Государственная программа Ленинградской области "Развитие автомобильных дорог Ленинградской области"
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</si>
  <si>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</si>
  <si>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</si>
  <si>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</si>
  <si>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Подпрограмма "Устойчивое развитие сельских территорий Ленинградской области"</t>
  </si>
  <si>
    <t>Комитет по жилищно-коммунальному хозяйству Ленинградской области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</si>
  <si>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</si>
  <si>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</si>
  <si>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</si>
  <si>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</si>
  <si>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</si>
  <si>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Проектные работы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</si>
  <si>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</si>
  <si>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</si>
  <si>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2019 год </t>
  </si>
  <si>
    <t xml:space="preserve"> 2020 год </t>
  </si>
  <si>
    <t xml:space="preserve"> 2021 год </t>
  </si>
  <si>
    <t xml:space="preserve">Всего
   </t>
  </si>
  <si>
    <t>Подпрограмма "Первичная медико-санитрная помощь. Профилактика заболеваний и формирование здорового образа жизни"</t>
  </si>
  <si>
    <t>от 20 декабря 2018 года № 130-оз</t>
  </si>
  <si>
    <t>(в редакции областного закона</t>
  </si>
  <si>
    <t xml:space="preserve">на 2019 год и плановый период 2020 и 2021 годов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</si>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</sst>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/>
    </xf>
    <xf numFmtId="43" fontId="0" fillId="0" borderId="0" xfId="1" applyFont="1"/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zoomScale="80" zoomScaleNormal="80" workbookViewId="0">
      <selection activeCell="I6" sqref="I6"/>
    </sheetView>
  </sheetViews>
  <sheetFormatPr defaultRowHeight="15" x14ac:dyDescent="0.25"/>
  <cols>
    <col min="1" max="1" width="41.85546875" customWidth="1"/>
    <col min="2" max="2" width="16.42578125" customWidth="1"/>
    <col min="3" max="3" width="18.5703125" customWidth="1"/>
    <col min="4" max="4" width="19.42578125" customWidth="1"/>
    <col min="5" max="5" width="16.42578125" customWidth="1"/>
    <col min="6" max="6" width="18.28515625" customWidth="1"/>
    <col min="7" max="7" width="17.5703125" customWidth="1"/>
    <col min="8" max="8" width="16.42578125" customWidth="1"/>
    <col min="9" max="9" width="19" customWidth="1"/>
    <col min="10" max="10" width="18.28515625" customWidth="1"/>
    <col min="11" max="11" width="33.42578125" customWidth="1"/>
    <col min="13" max="13" width="15.5703125" customWidth="1"/>
    <col min="14" max="14" width="14.5703125" customWidth="1"/>
    <col min="15" max="15" width="14.7109375" customWidth="1"/>
  </cols>
  <sheetData>
    <row r="1" spans="1:11" ht="15.75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4" t="s">
        <v>0</v>
      </c>
    </row>
    <row r="2" spans="1:11" ht="15.75" x14ac:dyDescent="0.25">
      <c r="A2" s="1"/>
      <c r="B2" s="2"/>
      <c r="C2" s="2"/>
      <c r="D2" s="2"/>
      <c r="E2" s="3"/>
      <c r="F2" s="3"/>
      <c r="G2" s="3"/>
      <c r="H2" s="3"/>
      <c r="I2" s="3"/>
      <c r="J2" s="3"/>
      <c r="K2" s="4" t="s">
        <v>1</v>
      </c>
    </row>
    <row r="3" spans="1:11" ht="15.75" x14ac:dyDescent="0.25">
      <c r="A3" s="1"/>
      <c r="B3" s="2"/>
      <c r="C3" s="2"/>
      <c r="D3" s="2"/>
      <c r="E3" s="3"/>
      <c r="F3" s="3"/>
      <c r="G3" s="3"/>
      <c r="H3" s="3"/>
      <c r="I3" s="3"/>
      <c r="J3" s="3"/>
      <c r="K3" s="4" t="s">
        <v>57</v>
      </c>
    </row>
    <row r="4" spans="1:11" ht="15.75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4" t="s">
        <v>2</v>
      </c>
    </row>
    <row r="5" spans="1:11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 t="s">
        <v>58</v>
      </c>
    </row>
    <row r="6" spans="1:11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 x14ac:dyDescent="0.25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5.75" x14ac:dyDescent="0.25">
      <c r="A9" s="33" t="s">
        <v>59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.75" x14ac:dyDescent="0.25">
      <c r="A10" s="9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10"/>
    </row>
    <row r="11" spans="1:11" ht="15.75" x14ac:dyDescent="0.25">
      <c r="A11" s="35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31.5" customHeight="1" x14ac:dyDescent="0.25">
      <c r="A12" s="39" t="s">
        <v>64</v>
      </c>
      <c r="B12" s="39" t="s">
        <v>60</v>
      </c>
      <c r="C12" s="44"/>
      <c r="D12" s="44"/>
      <c r="E12" s="44"/>
      <c r="F12" s="44"/>
      <c r="G12" s="44"/>
      <c r="H12" s="44"/>
      <c r="I12" s="44"/>
      <c r="J12" s="44"/>
      <c r="K12" s="39" t="s">
        <v>65</v>
      </c>
    </row>
    <row r="13" spans="1:11" ht="15.75" x14ac:dyDescent="0.25">
      <c r="A13" s="39"/>
      <c r="B13" s="44" t="s">
        <v>52</v>
      </c>
      <c r="C13" s="44"/>
      <c r="D13" s="44"/>
      <c r="E13" s="44" t="s">
        <v>53</v>
      </c>
      <c r="F13" s="44"/>
      <c r="G13" s="44"/>
      <c r="H13" s="44" t="s">
        <v>54</v>
      </c>
      <c r="I13" s="44"/>
      <c r="J13" s="44"/>
      <c r="K13" s="39"/>
    </row>
    <row r="14" spans="1:11" ht="15.75" x14ac:dyDescent="0.25">
      <c r="A14" s="39"/>
      <c r="B14" s="39" t="s">
        <v>55</v>
      </c>
      <c r="C14" s="44" t="s">
        <v>61</v>
      </c>
      <c r="D14" s="44"/>
      <c r="E14" s="39" t="s">
        <v>55</v>
      </c>
      <c r="F14" s="44" t="s">
        <v>61</v>
      </c>
      <c r="G14" s="44"/>
      <c r="H14" s="39" t="s">
        <v>55</v>
      </c>
      <c r="I14" s="44" t="s">
        <v>61</v>
      </c>
      <c r="J14" s="44"/>
      <c r="K14" s="39"/>
    </row>
    <row r="15" spans="1:11" ht="47.25" customHeight="1" x14ac:dyDescent="0.25">
      <c r="A15" s="39"/>
      <c r="B15" s="39"/>
      <c r="C15" s="42" t="s">
        <v>62</v>
      </c>
      <c r="D15" s="42" t="s">
        <v>63</v>
      </c>
      <c r="E15" s="39"/>
      <c r="F15" s="42" t="s">
        <v>62</v>
      </c>
      <c r="G15" s="42" t="s">
        <v>63</v>
      </c>
      <c r="H15" s="39"/>
      <c r="I15" s="42" t="s">
        <v>62</v>
      </c>
      <c r="J15" s="42" t="s">
        <v>63</v>
      </c>
      <c r="K15" s="39"/>
    </row>
    <row r="16" spans="1:11" s="43" customFormat="1" ht="15.75" x14ac:dyDescent="0.2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5" ht="31.5" x14ac:dyDescent="0.25">
      <c r="A17" s="11" t="s">
        <v>6</v>
      </c>
      <c r="B17" s="12">
        <f t="shared" ref="B17:J17" si="0">B18+B61</f>
        <v>14213738.704</v>
      </c>
      <c r="C17" s="12">
        <f t="shared" si="0"/>
        <v>6194673.3099999996</v>
      </c>
      <c r="D17" s="12">
        <f t="shared" si="0"/>
        <v>8019065.3940000003</v>
      </c>
      <c r="E17" s="12">
        <f t="shared" si="0"/>
        <v>13265389.674000002</v>
      </c>
      <c r="F17" s="12">
        <f t="shared" si="0"/>
        <v>5305112.9400000004</v>
      </c>
      <c r="G17" s="12">
        <f t="shared" si="0"/>
        <v>7960276.8039999986</v>
      </c>
      <c r="H17" s="12">
        <f t="shared" si="0"/>
        <v>13412900.201000001</v>
      </c>
      <c r="I17" s="12">
        <f t="shared" si="0"/>
        <v>4517703.17</v>
      </c>
      <c r="J17" s="12">
        <f t="shared" si="0"/>
        <v>8895197.0309999995</v>
      </c>
      <c r="K17" s="13"/>
      <c r="M17" s="24"/>
      <c r="N17" s="24"/>
      <c r="O17" s="24"/>
    </row>
    <row r="18" spans="1:15" ht="15.75" x14ac:dyDescent="0.25">
      <c r="A18" s="11" t="s">
        <v>7</v>
      </c>
      <c r="B18" s="12">
        <f>B19+B24+B32+B30+B38+B41+B45+B47+B49+B54+B35+B20</f>
        <v>14028719.124</v>
      </c>
      <c r="C18" s="12">
        <f t="shared" ref="C18:J18" si="1">C19+C24+C32+C30+C38+C41+C45+C47+C49+C54+C35+C20</f>
        <v>6009653.7299999995</v>
      </c>
      <c r="D18" s="12">
        <f t="shared" si="1"/>
        <v>8019065.3940000003</v>
      </c>
      <c r="E18" s="12">
        <f t="shared" si="1"/>
        <v>12959389.674000002</v>
      </c>
      <c r="F18" s="12">
        <f t="shared" si="1"/>
        <v>4999112.9400000004</v>
      </c>
      <c r="G18" s="12">
        <f t="shared" si="1"/>
        <v>7960276.8039999986</v>
      </c>
      <c r="H18" s="12">
        <f t="shared" si="1"/>
        <v>13209900.201000001</v>
      </c>
      <c r="I18" s="12">
        <f t="shared" si="1"/>
        <v>4314703.17</v>
      </c>
      <c r="J18" s="12">
        <f t="shared" si="1"/>
        <v>8895197.0309999995</v>
      </c>
      <c r="K18" s="14"/>
      <c r="M18" s="24"/>
      <c r="N18" s="24"/>
      <c r="O18" s="24"/>
    </row>
    <row r="19" spans="1:15" ht="63" x14ac:dyDescent="0.25">
      <c r="A19" s="11" t="s">
        <v>8</v>
      </c>
      <c r="B19" s="12">
        <f>C19</f>
        <v>2982853.3</v>
      </c>
      <c r="C19" s="12">
        <v>2982853.3</v>
      </c>
      <c r="D19" s="12">
        <v>0</v>
      </c>
      <c r="E19" s="12">
        <v>1814898</v>
      </c>
      <c r="F19" s="12">
        <v>1814898</v>
      </c>
      <c r="G19" s="12">
        <v>0</v>
      </c>
      <c r="H19" s="12">
        <v>631865</v>
      </c>
      <c r="I19" s="12">
        <v>631865</v>
      </c>
      <c r="J19" s="12">
        <v>0</v>
      </c>
      <c r="K19" s="15"/>
      <c r="M19" s="24"/>
      <c r="N19" s="24"/>
      <c r="O19" s="24"/>
    </row>
    <row r="20" spans="1:15" ht="63" x14ac:dyDescent="0.25">
      <c r="A20" s="26" t="s">
        <v>56</v>
      </c>
      <c r="B20" s="17">
        <v>26714.7</v>
      </c>
      <c r="C20" s="17">
        <v>26714.7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 t="s">
        <v>10</v>
      </c>
      <c r="M20" s="24"/>
      <c r="N20" s="24"/>
      <c r="O20" s="24"/>
    </row>
    <row r="21" spans="1:15" ht="31.5" x14ac:dyDescent="0.25">
      <c r="A21" s="16" t="s">
        <v>9</v>
      </c>
      <c r="B21" s="17">
        <v>78000</v>
      </c>
      <c r="C21" s="17">
        <v>78000</v>
      </c>
      <c r="D21" s="17">
        <v>0</v>
      </c>
      <c r="E21" s="17">
        <v>78000</v>
      </c>
      <c r="F21" s="17">
        <v>78000</v>
      </c>
      <c r="G21" s="17">
        <v>0</v>
      </c>
      <c r="H21" s="17">
        <v>78000</v>
      </c>
      <c r="I21" s="17">
        <v>78000</v>
      </c>
      <c r="J21" s="17">
        <v>0</v>
      </c>
      <c r="K21" s="18" t="s">
        <v>10</v>
      </c>
      <c r="M21" s="24"/>
      <c r="N21" s="24"/>
      <c r="O21" s="24"/>
    </row>
    <row r="22" spans="1:15" ht="31.5" x14ac:dyDescent="0.25">
      <c r="A22" s="27" t="s">
        <v>11</v>
      </c>
      <c r="B22" s="17">
        <v>1579845.3</v>
      </c>
      <c r="C22" s="17">
        <v>1579845.3</v>
      </c>
      <c r="D22" s="17">
        <v>0</v>
      </c>
      <c r="E22" s="17">
        <v>765530</v>
      </c>
      <c r="F22" s="17">
        <v>765530</v>
      </c>
      <c r="G22" s="17">
        <v>0</v>
      </c>
      <c r="H22" s="17">
        <v>200920</v>
      </c>
      <c r="I22" s="17">
        <v>200920</v>
      </c>
      <c r="J22" s="17">
        <v>0</v>
      </c>
      <c r="K22" s="18" t="s">
        <v>10</v>
      </c>
      <c r="M22" s="24"/>
      <c r="N22" s="24"/>
      <c r="O22" s="24"/>
    </row>
    <row r="23" spans="1:15" ht="31.5" x14ac:dyDescent="0.25">
      <c r="A23" s="27"/>
      <c r="B23" s="17">
        <v>1325008</v>
      </c>
      <c r="C23" s="17">
        <v>1325008</v>
      </c>
      <c r="D23" s="17">
        <v>0</v>
      </c>
      <c r="E23" s="17">
        <v>971368</v>
      </c>
      <c r="F23" s="17">
        <v>971368</v>
      </c>
      <c r="G23" s="17">
        <v>0</v>
      </c>
      <c r="H23" s="17">
        <v>352945</v>
      </c>
      <c r="I23" s="17">
        <v>352945</v>
      </c>
      <c r="J23" s="17">
        <v>0</v>
      </c>
      <c r="K23" s="18" t="s">
        <v>12</v>
      </c>
      <c r="M23" s="24"/>
      <c r="N23" s="24"/>
      <c r="O23" s="24"/>
    </row>
    <row r="24" spans="1:15" ht="63" x14ac:dyDescent="0.25">
      <c r="A24" s="11" t="s">
        <v>13</v>
      </c>
      <c r="B24" s="12">
        <v>2009173.7</v>
      </c>
      <c r="C24" s="12">
        <v>27688</v>
      </c>
      <c r="D24" s="12">
        <f>2009173.7-C29</f>
        <v>1981485.7</v>
      </c>
      <c r="E24" s="12">
        <v>2456366.4</v>
      </c>
      <c r="F24" s="12">
        <v>142626</v>
      </c>
      <c r="G24" s="12">
        <v>2313740.4</v>
      </c>
      <c r="H24" s="12">
        <v>3677758.3999999994</v>
      </c>
      <c r="I24" s="12">
        <v>122512</v>
      </c>
      <c r="J24" s="12">
        <f>3677758.4-I29</f>
        <v>3555246.4</v>
      </c>
      <c r="K24" s="15"/>
      <c r="M24" s="24"/>
      <c r="N24" s="24"/>
      <c r="O24" s="24"/>
    </row>
    <row r="25" spans="1:15" ht="31.5" x14ac:dyDescent="0.25">
      <c r="A25" s="27" t="s">
        <v>14</v>
      </c>
      <c r="B25" s="17">
        <v>784168.4</v>
      </c>
      <c r="C25" s="17">
        <v>0</v>
      </c>
      <c r="D25" s="17">
        <v>784168.4</v>
      </c>
      <c r="E25" s="17">
        <v>354357.6</v>
      </c>
      <c r="F25" s="17">
        <v>0</v>
      </c>
      <c r="G25" s="17">
        <v>354357.6</v>
      </c>
      <c r="H25" s="17">
        <v>319921.7</v>
      </c>
      <c r="I25" s="17">
        <v>0</v>
      </c>
      <c r="J25" s="17">
        <v>319921.7</v>
      </c>
      <c r="K25" s="18" t="s">
        <v>12</v>
      </c>
      <c r="M25" s="24"/>
      <c r="N25" s="24"/>
      <c r="O25" s="24"/>
    </row>
    <row r="26" spans="1:15" ht="63" x14ac:dyDescent="0.25">
      <c r="A26" s="27"/>
      <c r="B26" s="17">
        <v>10438.4</v>
      </c>
      <c r="C26" s="17">
        <v>0</v>
      </c>
      <c r="D26" s="17">
        <v>10438.4</v>
      </c>
      <c r="E26" s="17">
        <v>10438.4</v>
      </c>
      <c r="F26" s="17">
        <v>0</v>
      </c>
      <c r="G26" s="17">
        <v>10438.4</v>
      </c>
      <c r="H26" s="17">
        <v>10438.4</v>
      </c>
      <c r="I26" s="17">
        <v>0</v>
      </c>
      <c r="J26" s="17">
        <v>10438.4</v>
      </c>
      <c r="K26" s="18" t="s">
        <v>15</v>
      </c>
      <c r="M26" s="24"/>
      <c r="N26" s="24"/>
      <c r="O26" s="24"/>
    </row>
    <row r="27" spans="1:15" ht="31.5" x14ac:dyDescent="0.25">
      <c r="A27" s="27" t="s">
        <v>16</v>
      </c>
      <c r="B27" s="17">
        <v>1179483.8999999999</v>
      </c>
      <c r="C27" s="17">
        <v>0</v>
      </c>
      <c r="D27" s="17">
        <v>1179483.8999999999</v>
      </c>
      <c r="E27" s="17">
        <v>1941549.4</v>
      </c>
      <c r="F27" s="17">
        <v>0</v>
      </c>
      <c r="G27" s="17">
        <v>1941549.4</v>
      </c>
      <c r="H27" s="17">
        <v>3217491.3</v>
      </c>
      <c r="I27" s="17">
        <v>0</v>
      </c>
      <c r="J27" s="17">
        <v>3217491.3</v>
      </c>
      <c r="K27" s="18" t="s">
        <v>12</v>
      </c>
      <c r="M27" s="24"/>
      <c r="N27" s="24"/>
      <c r="O27" s="24"/>
    </row>
    <row r="28" spans="1:15" ht="63" x14ac:dyDescent="0.25">
      <c r="A28" s="27"/>
      <c r="B28" s="17">
        <v>7395</v>
      </c>
      <c r="C28" s="17">
        <v>0</v>
      </c>
      <c r="D28" s="17">
        <v>7395</v>
      </c>
      <c r="E28" s="17">
        <v>7395</v>
      </c>
      <c r="F28" s="17">
        <v>0</v>
      </c>
      <c r="G28" s="17">
        <v>7395</v>
      </c>
      <c r="H28" s="17">
        <v>7395</v>
      </c>
      <c r="I28" s="17">
        <v>0</v>
      </c>
      <c r="J28" s="17">
        <v>7395</v>
      </c>
      <c r="K28" s="18" t="s">
        <v>15</v>
      </c>
      <c r="M28" s="24"/>
      <c r="N28" s="24"/>
      <c r="O28" s="24"/>
    </row>
    <row r="29" spans="1:15" ht="31.5" x14ac:dyDescent="0.25">
      <c r="A29" s="16" t="s">
        <v>17</v>
      </c>
      <c r="B29" s="17">
        <v>27688</v>
      </c>
      <c r="C29" s="17">
        <v>27688</v>
      </c>
      <c r="D29" s="17">
        <v>0</v>
      </c>
      <c r="E29" s="17">
        <v>142626</v>
      </c>
      <c r="F29" s="17">
        <v>142626</v>
      </c>
      <c r="G29" s="17">
        <v>0</v>
      </c>
      <c r="H29" s="17">
        <v>122512</v>
      </c>
      <c r="I29" s="17">
        <v>122512</v>
      </c>
      <c r="J29" s="17">
        <v>0</v>
      </c>
      <c r="K29" s="18" t="s">
        <v>12</v>
      </c>
      <c r="M29" s="24"/>
      <c r="N29" s="24"/>
      <c r="O29" s="24"/>
    </row>
    <row r="30" spans="1:15" ht="63" x14ac:dyDescent="0.25">
      <c r="A30" s="11" t="s">
        <v>18</v>
      </c>
      <c r="B30" s="12">
        <v>0</v>
      </c>
      <c r="C30" s="12">
        <v>0</v>
      </c>
      <c r="D30" s="12">
        <v>0</v>
      </c>
      <c r="E30" s="12">
        <v>48989.5</v>
      </c>
      <c r="F30" s="12">
        <v>48989.5</v>
      </c>
      <c r="G30" s="12">
        <v>0</v>
      </c>
      <c r="H30" s="12">
        <v>114308.8</v>
      </c>
      <c r="I30" s="12">
        <v>114308.8</v>
      </c>
      <c r="J30" s="12">
        <v>0</v>
      </c>
      <c r="K30" s="15"/>
      <c r="M30" s="24"/>
      <c r="N30" s="24"/>
      <c r="O30" s="24"/>
    </row>
    <row r="31" spans="1:15" ht="47.25" x14ac:dyDescent="0.25">
      <c r="A31" s="16" t="s">
        <v>19</v>
      </c>
      <c r="B31" s="17">
        <v>0</v>
      </c>
      <c r="C31" s="17">
        <v>0</v>
      </c>
      <c r="D31" s="17">
        <v>0</v>
      </c>
      <c r="E31" s="17">
        <v>48989.5</v>
      </c>
      <c r="F31" s="17">
        <v>48989.5</v>
      </c>
      <c r="G31" s="17">
        <v>0</v>
      </c>
      <c r="H31" s="17">
        <v>114308.8</v>
      </c>
      <c r="I31" s="17">
        <v>114308.8</v>
      </c>
      <c r="J31" s="17">
        <v>0</v>
      </c>
      <c r="K31" s="18" t="s">
        <v>20</v>
      </c>
      <c r="M31" s="24"/>
      <c r="N31" s="24"/>
      <c r="O31" s="24"/>
    </row>
    <row r="32" spans="1:15" ht="63" x14ac:dyDescent="0.25">
      <c r="A32" s="11" t="s">
        <v>21</v>
      </c>
      <c r="B32" s="12">
        <v>1450851.3</v>
      </c>
      <c r="C32" s="12">
        <v>1094790</v>
      </c>
      <c r="D32" s="12">
        <v>356061.30000000005</v>
      </c>
      <c r="E32" s="12">
        <v>1264198.28</v>
      </c>
      <c r="F32" s="12">
        <v>680430.15</v>
      </c>
      <c r="G32" s="12">
        <v>583768.19999999995</v>
      </c>
      <c r="H32" s="12">
        <v>1121702.2</v>
      </c>
      <c r="I32" s="12">
        <v>602000</v>
      </c>
      <c r="J32" s="12">
        <v>519702.19999999995</v>
      </c>
      <c r="K32" s="15"/>
      <c r="M32" s="24"/>
      <c r="N32" s="24"/>
      <c r="O32" s="24"/>
    </row>
    <row r="33" spans="1:15" ht="31.5" x14ac:dyDescent="0.25">
      <c r="A33" s="27" t="s">
        <v>22</v>
      </c>
      <c r="B33" s="17">
        <v>1043443.3</v>
      </c>
      <c r="C33" s="17">
        <v>687382</v>
      </c>
      <c r="D33" s="17">
        <v>356061.30000000005</v>
      </c>
      <c r="E33" s="17">
        <v>602456.48</v>
      </c>
      <c r="F33" s="17">
        <v>187430.15</v>
      </c>
      <c r="G33" s="17">
        <v>415026.4</v>
      </c>
      <c r="H33" s="17">
        <v>225311</v>
      </c>
      <c r="I33" s="17">
        <v>0</v>
      </c>
      <c r="J33" s="17">
        <v>225310.99999999994</v>
      </c>
      <c r="K33" s="18" t="s">
        <v>12</v>
      </c>
      <c r="M33" s="24"/>
      <c r="N33" s="24"/>
      <c r="O33" s="24"/>
    </row>
    <row r="34" spans="1:15" ht="47.25" x14ac:dyDescent="0.25">
      <c r="A34" s="27"/>
      <c r="B34" s="17">
        <v>407408</v>
      </c>
      <c r="C34" s="17">
        <v>407408</v>
      </c>
      <c r="D34" s="17">
        <v>0</v>
      </c>
      <c r="E34" s="17">
        <v>661741.80000000005</v>
      </c>
      <c r="F34" s="17">
        <v>493000</v>
      </c>
      <c r="G34" s="17">
        <v>168741.8</v>
      </c>
      <c r="H34" s="17">
        <v>896391.2</v>
      </c>
      <c r="I34" s="17">
        <v>602000</v>
      </c>
      <c r="J34" s="17">
        <v>294391.2</v>
      </c>
      <c r="K34" s="18" t="s">
        <v>23</v>
      </c>
      <c r="M34" s="24"/>
      <c r="N34" s="24"/>
      <c r="O34" s="24"/>
    </row>
    <row r="35" spans="1:15" ht="47.25" x14ac:dyDescent="0.25">
      <c r="A35" s="11" t="s">
        <v>24</v>
      </c>
      <c r="B35" s="12">
        <f t="shared" ref="B35:J35" si="2">SUM(B36:B37)</f>
        <v>260704</v>
      </c>
      <c r="C35" s="12">
        <f t="shared" si="2"/>
        <v>0</v>
      </c>
      <c r="D35" s="12">
        <f t="shared" si="2"/>
        <v>260704</v>
      </c>
      <c r="E35" s="12">
        <f t="shared" si="2"/>
        <v>302820</v>
      </c>
      <c r="F35" s="12">
        <f t="shared" si="2"/>
        <v>0</v>
      </c>
      <c r="G35" s="12">
        <f t="shared" si="2"/>
        <v>302820</v>
      </c>
      <c r="H35" s="12">
        <f t="shared" si="2"/>
        <v>587011</v>
      </c>
      <c r="I35" s="12">
        <f t="shared" si="2"/>
        <v>0</v>
      </c>
      <c r="J35" s="12">
        <f t="shared" si="2"/>
        <v>587011</v>
      </c>
      <c r="K35" s="15"/>
      <c r="M35" s="24"/>
      <c r="N35" s="24"/>
      <c r="O35" s="24"/>
    </row>
    <row r="36" spans="1:15" ht="47.25" x14ac:dyDescent="0.25">
      <c r="A36" s="16" t="s">
        <v>25</v>
      </c>
      <c r="B36" s="17">
        <v>125173</v>
      </c>
      <c r="C36" s="17">
        <v>0</v>
      </c>
      <c r="D36" s="17">
        <v>125173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8" t="s">
        <v>12</v>
      </c>
      <c r="M36" s="24"/>
      <c r="N36" s="24"/>
      <c r="O36" s="24"/>
    </row>
    <row r="37" spans="1:15" ht="47.25" x14ac:dyDescent="0.25">
      <c r="A37" s="16" t="s">
        <v>26</v>
      </c>
      <c r="B37" s="17">
        <f>SUM(C37:D37)</f>
        <v>135531</v>
      </c>
      <c r="C37" s="17">
        <v>0</v>
      </c>
      <c r="D37" s="17">
        <f>120531+15000</f>
        <v>135531</v>
      </c>
      <c r="E37" s="17">
        <f>SUM(F37:G37)</f>
        <v>302820</v>
      </c>
      <c r="F37" s="17">
        <v>0</v>
      </c>
      <c r="G37" s="17">
        <f>217820+85000</f>
        <v>302820</v>
      </c>
      <c r="H37" s="17">
        <f>SUM(I37:J37)</f>
        <v>587011</v>
      </c>
      <c r="I37" s="17">
        <v>0</v>
      </c>
      <c r="J37" s="17">
        <f>259723+327288</f>
        <v>587011</v>
      </c>
      <c r="K37" s="18" t="s">
        <v>12</v>
      </c>
      <c r="M37" s="24"/>
      <c r="N37" s="24"/>
      <c r="O37" s="24"/>
    </row>
    <row r="38" spans="1:15" ht="94.5" x14ac:dyDescent="0.25">
      <c r="A38" s="11" t="s">
        <v>27</v>
      </c>
      <c r="B38" s="12">
        <v>2684984.56</v>
      </c>
      <c r="C38" s="12">
        <v>0</v>
      </c>
      <c r="D38" s="12">
        <v>2684984.56</v>
      </c>
      <c r="E38" s="12">
        <v>2125323.7000000002</v>
      </c>
      <c r="F38" s="12">
        <v>0</v>
      </c>
      <c r="G38" s="12">
        <v>2125323.7000000002</v>
      </c>
      <c r="H38" s="12">
        <v>1250000</v>
      </c>
      <c r="I38" s="12">
        <v>0</v>
      </c>
      <c r="J38" s="12">
        <v>1250000</v>
      </c>
      <c r="K38" s="15"/>
      <c r="M38" s="24"/>
      <c r="N38" s="24"/>
      <c r="O38" s="24"/>
    </row>
    <row r="39" spans="1:15" ht="63" x14ac:dyDescent="0.25">
      <c r="A39" s="16" t="s">
        <v>28</v>
      </c>
      <c r="B39" s="17">
        <v>2256984.56</v>
      </c>
      <c r="C39" s="17">
        <v>0</v>
      </c>
      <c r="D39" s="17">
        <v>2256984.56</v>
      </c>
      <c r="E39" s="17">
        <v>1300323.7</v>
      </c>
      <c r="F39" s="17">
        <v>0</v>
      </c>
      <c r="G39" s="17">
        <v>1300323.7</v>
      </c>
      <c r="H39" s="17">
        <v>225000</v>
      </c>
      <c r="I39" s="17">
        <v>0</v>
      </c>
      <c r="J39" s="17">
        <v>225000</v>
      </c>
      <c r="K39" s="18" t="s">
        <v>12</v>
      </c>
      <c r="M39" s="24"/>
      <c r="N39" s="24"/>
      <c r="O39" s="24"/>
    </row>
    <row r="40" spans="1:15" ht="47.25" x14ac:dyDescent="0.25">
      <c r="A40" s="16" t="s">
        <v>29</v>
      </c>
      <c r="B40" s="17">
        <v>428000</v>
      </c>
      <c r="C40" s="17">
        <v>0</v>
      </c>
      <c r="D40" s="17">
        <v>428000</v>
      </c>
      <c r="E40" s="17">
        <v>825000</v>
      </c>
      <c r="F40" s="17">
        <v>0</v>
      </c>
      <c r="G40" s="17">
        <v>825000</v>
      </c>
      <c r="H40" s="17">
        <v>1025000</v>
      </c>
      <c r="I40" s="17">
        <v>0</v>
      </c>
      <c r="J40" s="17">
        <v>1025000</v>
      </c>
      <c r="K40" s="18" t="s">
        <v>12</v>
      </c>
      <c r="M40" s="24"/>
      <c r="N40" s="24"/>
      <c r="O40" s="24"/>
    </row>
    <row r="41" spans="1:15" ht="126" x14ac:dyDescent="0.25">
      <c r="A41" s="11" t="s">
        <v>30</v>
      </c>
      <c r="B41" s="12">
        <v>2283814.2999999998</v>
      </c>
      <c r="C41" s="12">
        <v>252000</v>
      </c>
      <c r="D41" s="12">
        <v>2031814.3</v>
      </c>
      <c r="E41" s="12">
        <v>2324627.3000000003</v>
      </c>
      <c r="F41" s="12">
        <v>490163.4</v>
      </c>
      <c r="G41" s="12">
        <v>1834463.9</v>
      </c>
      <c r="H41" s="12">
        <v>2641505.7000000002</v>
      </c>
      <c r="I41" s="12">
        <v>427225.57</v>
      </c>
      <c r="J41" s="12">
        <v>2214280.13</v>
      </c>
      <c r="K41" s="15"/>
      <c r="M41" s="24"/>
      <c r="N41" s="24"/>
      <c r="O41" s="24"/>
    </row>
    <row r="42" spans="1:15" ht="47.25" x14ac:dyDescent="0.25">
      <c r="A42" s="16" t="s">
        <v>31</v>
      </c>
      <c r="B42" s="17">
        <v>1381814.3</v>
      </c>
      <c r="C42" s="17">
        <v>252000</v>
      </c>
      <c r="D42" s="17">
        <f>B42-C42</f>
        <v>1129814.3</v>
      </c>
      <c r="E42" s="17">
        <v>1484627.3</v>
      </c>
      <c r="F42" s="17">
        <v>490163.4</v>
      </c>
      <c r="G42" s="17">
        <f>E42-F42</f>
        <v>994463.9</v>
      </c>
      <c r="H42" s="17">
        <v>1795338.7</v>
      </c>
      <c r="I42" s="17">
        <v>427225.57</v>
      </c>
      <c r="J42" s="17">
        <f>H42-I42</f>
        <v>1368113.13</v>
      </c>
      <c r="K42" s="19" t="s">
        <v>32</v>
      </c>
      <c r="M42" s="24"/>
      <c r="N42" s="24"/>
      <c r="O42" s="24"/>
    </row>
    <row r="43" spans="1:15" ht="47.25" x14ac:dyDescent="0.25">
      <c r="A43" s="16" t="s">
        <v>33</v>
      </c>
      <c r="B43" s="17">
        <v>840000</v>
      </c>
      <c r="C43" s="17">
        <v>0</v>
      </c>
      <c r="D43" s="17">
        <v>840000</v>
      </c>
      <c r="E43" s="17">
        <v>840000</v>
      </c>
      <c r="F43" s="17">
        <v>0</v>
      </c>
      <c r="G43" s="17">
        <v>840000</v>
      </c>
      <c r="H43" s="17">
        <v>846167</v>
      </c>
      <c r="I43" s="17">
        <v>0</v>
      </c>
      <c r="J43" s="17">
        <v>846167</v>
      </c>
      <c r="K43" s="18" t="s">
        <v>34</v>
      </c>
      <c r="M43" s="24"/>
      <c r="N43" s="24"/>
      <c r="O43" s="24"/>
    </row>
    <row r="44" spans="1:15" ht="47.25" x14ac:dyDescent="0.25">
      <c r="A44" s="16" t="s">
        <v>35</v>
      </c>
      <c r="B44" s="17">
        <v>62000</v>
      </c>
      <c r="C44" s="17">
        <v>0</v>
      </c>
      <c r="D44" s="17">
        <v>62000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8" t="s">
        <v>34</v>
      </c>
      <c r="M44" s="24"/>
      <c r="N44" s="24"/>
      <c r="O44" s="24"/>
    </row>
    <row r="45" spans="1:15" ht="63" x14ac:dyDescent="0.25">
      <c r="A45" s="11" t="s">
        <v>36</v>
      </c>
      <c r="B45" s="12">
        <v>312351</v>
      </c>
      <c r="C45" s="12">
        <v>312351</v>
      </c>
      <c r="D45" s="12">
        <v>0</v>
      </c>
      <c r="E45" s="12">
        <v>94013</v>
      </c>
      <c r="F45" s="12">
        <v>94013</v>
      </c>
      <c r="G45" s="12">
        <v>0</v>
      </c>
      <c r="H45" s="12">
        <v>0</v>
      </c>
      <c r="I45" s="12">
        <v>0</v>
      </c>
      <c r="J45" s="12">
        <v>0</v>
      </c>
      <c r="K45" s="14"/>
      <c r="M45" s="24"/>
      <c r="N45" s="24"/>
      <c r="O45" s="24"/>
    </row>
    <row r="46" spans="1:15" ht="126" x14ac:dyDescent="0.25">
      <c r="A46" s="16" t="s">
        <v>37</v>
      </c>
      <c r="B46" s="20">
        <v>312351</v>
      </c>
      <c r="C46" s="20">
        <v>312351</v>
      </c>
      <c r="D46" s="20">
        <v>0</v>
      </c>
      <c r="E46" s="20">
        <v>94013</v>
      </c>
      <c r="F46" s="20">
        <v>94013</v>
      </c>
      <c r="G46" s="20">
        <v>0</v>
      </c>
      <c r="H46" s="17">
        <v>0</v>
      </c>
      <c r="I46" s="17">
        <v>0</v>
      </c>
      <c r="J46" s="17">
        <v>0</v>
      </c>
      <c r="K46" s="18" t="s">
        <v>12</v>
      </c>
      <c r="M46" s="24"/>
      <c r="N46" s="24"/>
      <c r="O46" s="24"/>
    </row>
    <row r="47" spans="1:15" ht="78.75" x14ac:dyDescent="0.25">
      <c r="A47" s="11" t="s">
        <v>38</v>
      </c>
      <c r="B47" s="12">
        <v>1359496.6640000001</v>
      </c>
      <c r="C47" s="12">
        <f>C48</f>
        <v>1176720.23</v>
      </c>
      <c r="D47" s="12">
        <f>D48</f>
        <v>182776.43400000012</v>
      </c>
      <c r="E47" s="12">
        <v>1664525.9939999999</v>
      </c>
      <c r="F47" s="12">
        <f>F48</f>
        <v>1480525.99</v>
      </c>
      <c r="G47" s="12">
        <f>G48</f>
        <v>184000.00399999996</v>
      </c>
      <c r="H47" s="12">
        <v>2211579.801</v>
      </c>
      <c r="I47" s="12">
        <f>I48</f>
        <v>2101329.7999999998</v>
      </c>
      <c r="J47" s="12">
        <f>J48</f>
        <v>110250.00100000016</v>
      </c>
      <c r="K47" s="15"/>
      <c r="M47" s="24"/>
      <c r="N47" s="24"/>
      <c r="O47" s="24"/>
    </row>
    <row r="48" spans="1:15" ht="47.25" x14ac:dyDescent="0.25">
      <c r="A48" s="16" t="s">
        <v>39</v>
      </c>
      <c r="B48" s="17">
        <v>1359496.6640000001</v>
      </c>
      <c r="C48" s="17">
        <v>1176720.23</v>
      </c>
      <c r="D48" s="17">
        <v>182776.43400000012</v>
      </c>
      <c r="E48" s="17">
        <v>1664525.9939999999</v>
      </c>
      <c r="F48" s="17">
        <v>1480525.99</v>
      </c>
      <c r="G48" s="17">
        <v>184000.00399999996</v>
      </c>
      <c r="H48" s="17">
        <v>2211579.801</v>
      </c>
      <c r="I48" s="17">
        <v>2101329.7999999998</v>
      </c>
      <c r="J48" s="17">
        <v>110250.00100000016</v>
      </c>
      <c r="K48" s="19" t="s">
        <v>40</v>
      </c>
      <c r="M48" s="24"/>
      <c r="N48" s="24"/>
      <c r="O48" s="24"/>
    </row>
    <row r="49" spans="1:15" ht="63" x14ac:dyDescent="0.25">
      <c r="A49" s="11" t="s">
        <v>41</v>
      </c>
      <c r="B49" s="12">
        <v>627775.6</v>
      </c>
      <c r="C49" s="12">
        <v>106536.5</v>
      </c>
      <c r="D49" s="12">
        <v>521239.1</v>
      </c>
      <c r="E49" s="12">
        <v>733627.5</v>
      </c>
      <c r="F49" s="12">
        <v>117466.9</v>
      </c>
      <c r="G49" s="12">
        <v>616160.6</v>
      </c>
      <c r="H49" s="12">
        <v>941227.3</v>
      </c>
      <c r="I49" s="12">
        <v>282520</v>
      </c>
      <c r="J49" s="12">
        <v>658707.30000000005</v>
      </c>
      <c r="K49" s="15"/>
      <c r="M49" s="24"/>
      <c r="N49" s="24"/>
      <c r="O49" s="24"/>
    </row>
    <row r="50" spans="1:15" ht="31.5" x14ac:dyDescent="0.25">
      <c r="A50" s="28" t="s">
        <v>42</v>
      </c>
      <c r="B50" s="17">
        <v>278792.36</v>
      </c>
      <c r="C50" s="17">
        <v>106536.5</v>
      </c>
      <c r="D50" s="17">
        <v>172255.86</v>
      </c>
      <c r="E50" s="17">
        <v>312466.90000000002</v>
      </c>
      <c r="F50" s="17">
        <v>117466.9</v>
      </c>
      <c r="G50" s="17">
        <v>195000</v>
      </c>
      <c r="H50" s="17">
        <v>520854</v>
      </c>
      <c r="I50" s="17">
        <v>282520</v>
      </c>
      <c r="J50" s="17">
        <v>238334</v>
      </c>
      <c r="K50" s="18" t="s">
        <v>12</v>
      </c>
      <c r="M50" s="24"/>
      <c r="N50" s="24"/>
      <c r="O50" s="24"/>
    </row>
    <row r="51" spans="1:15" ht="47.25" x14ac:dyDescent="0.25">
      <c r="A51" s="29"/>
      <c r="B51" s="17">
        <v>139849.89999999997</v>
      </c>
      <c r="C51" s="17">
        <v>0</v>
      </c>
      <c r="D51" s="17">
        <v>139849.89999999997</v>
      </c>
      <c r="E51" s="17">
        <v>171573</v>
      </c>
      <c r="F51" s="17">
        <v>0</v>
      </c>
      <c r="G51" s="17">
        <v>171573</v>
      </c>
      <c r="H51" s="17">
        <v>180494.9</v>
      </c>
      <c r="I51" s="17">
        <v>0</v>
      </c>
      <c r="J51" s="17">
        <v>180494.9</v>
      </c>
      <c r="K51" s="18" t="s">
        <v>34</v>
      </c>
      <c r="M51" s="24"/>
      <c r="N51" s="24"/>
      <c r="O51" s="24"/>
    </row>
    <row r="52" spans="1:15" ht="47.25" x14ac:dyDescent="0.25">
      <c r="A52" s="29"/>
      <c r="B52" s="17">
        <v>98793.600000000006</v>
      </c>
      <c r="C52" s="17">
        <v>0</v>
      </c>
      <c r="D52" s="17">
        <v>98793.600000000006</v>
      </c>
      <c r="E52" s="17">
        <v>149587.6</v>
      </c>
      <c r="F52" s="17">
        <v>0</v>
      </c>
      <c r="G52" s="17">
        <v>149587.6</v>
      </c>
      <c r="H52" s="17">
        <v>139878.39999999999</v>
      </c>
      <c r="I52" s="17">
        <v>0</v>
      </c>
      <c r="J52" s="17">
        <v>139878.39999999999</v>
      </c>
      <c r="K52" s="18" t="s">
        <v>43</v>
      </c>
      <c r="M52" s="24"/>
      <c r="N52" s="24"/>
      <c r="O52" s="24"/>
    </row>
    <row r="53" spans="1:15" ht="47.25" x14ac:dyDescent="0.25">
      <c r="A53" s="30"/>
      <c r="B53" s="17">
        <v>110339.74</v>
      </c>
      <c r="C53" s="17">
        <v>0</v>
      </c>
      <c r="D53" s="17">
        <v>110339.74</v>
      </c>
      <c r="E53" s="17">
        <v>100000</v>
      </c>
      <c r="F53" s="17">
        <v>0</v>
      </c>
      <c r="G53" s="17">
        <v>100000</v>
      </c>
      <c r="H53" s="17">
        <v>100000</v>
      </c>
      <c r="I53" s="17">
        <v>0</v>
      </c>
      <c r="J53" s="17">
        <v>100000</v>
      </c>
      <c r="K53" s="18" t="s">
        <v>40</v>
      </c>
      <c r="M53" s="24"/>
      <c r="N53" s="24"/>
      <c r="O53" s="24"/>
    </row>
    <row r="54" spans="1:15" ht="63" x14ac:dyDescent="0.25">
      <c r="A54" s="11" t="s">
        <v>44</v>
      </c>
      <c r="B54" s="12">
        <v>30000</v>
      </c>
      <c r="C54" s="12">
        <v>30000</v>
      </c>
      <c r="D54" s="12">
        <v>0</v>
      </c>
      <c r="E54" s="12">
        <v>130000</v>
      </c>
      <c r="F54" s="12">
        <v>130000</v>
      </c>
      <c r="G54" s="12">
        <v>0</v>
      </c>
      <c r="H54" s="12">
        <v>32942</v>
      </c>
      <c r="I54" s="12">
        <v>32942</v>
      </c>
      <c r="J54" s="12">
        <v>0</v>
      </c>
      <c r="K54" s="15"/>
      <c r="M54" s="24"/>
      <c r="N54" s="24"/>
      <c r="O54" s="24"/>
    </row>
    <row r="55" spans="1:15" ht="31.5" x14ac:dyDescent="0.25">
      <c r="A55" s="16" t="s">
        <v>45</v>
      </c>
      <c r="B55" s="17">
        <v>30000</v>
      </c>
      <c r="C55" s="17">
        <v>30000</v>
      </c>
      <c r="D55" s="17">
        <v>0</v>
      </c>
      <c r="E55" s="17">
        <v>130000</v>
      </c>
      <c r="F55" s="17">
        <v>130000</v>
      </c>
      <c r="G55" s="17">
        <v>0</v>
      </c>
      <c r="H55" s="17">
        <v>32942</v>
      </c>
      <c r="I55" s="17">
        <v>32942</v>
      </c>
      <c r="J55" s="17">
        <v>0</v>
      </c>
      <c r="K55" s="18" t="s">
        <v>12</v>
      </c>
      <c r="M55" s="24"/>
      <c r="N55" s="24"/>
      <c r="O55" s="24"/>
    </row>
    <row r="56" spans="1:15" ht="15.75" x14ac:dyDescent="0.25">
      <c r="A56" s="31" t="s">
        <v>46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M56" s="24"/>
      <c r="N56" s="24"/>
      <c r="O56" s="24"/>
    </row>
    <row r="57" spans="1:15" ht="31.5" customHeight="1" x14ac:dyDescent="0.25">
      <c r="A57" s="40" t="s">
        <v>47</v>
      </c>
      <c r="B57" s="37" t="s">
        <v>60</v>
      </c>
      <c r="C57" s="35"/>
      <c r="D57" s="35"/>
      <c r="E57" s="35"/>
      <c r="F57" s="35"/>
      <c r="G57" s="35"/>
      <c r="H57" s="35"/>
      <c r="I57" s="35"/>
      <c r="J57" s="35"/>
      <c r="K57" s="46" t="s">
        <v>65</v>
      </c>
      <c r="M57" s="24"/>
      <c r="N57" s="24"/>
      <c r="O57" s="24"/>
    </row>
    <row r="58" spans="1:15" ht="15.75" x14ac:dyDescent="0.25">
      <c r="A58" s="45"/>
      <c r="B58" s="38" t="s">
        <v>52</v>
      </c>
      <c r="C58" s="38"/>
      <c r="D58" s="38"/>
      <c r="E58" s="38" t="s">
        <v>53</v>
      </c>
      <c r="F58" s="38"/>
      <c r="G58" s="38"/>
      <c r="H58" s="38" t="s">
        <v>54</v>
      </c>
      <c r="I58" s="38"/>
      <c r="J58" s="38"/>
      <c r="K58" s="46"/>
      <c r="M58" s="24"/>
      <c r="N58" s="24"/>
      <c r="O58" s="24"/>
    </row>
    <row r="59" spans="1:15" ht="15.75" x14ac:dyDescent="0.25">
      <c r="A59" s="45"/>
      <c r="B59" s="37" t="s">
        <v>55</v>
      </c>
      <c r="C59" s="38" t="s">
        <v>61</v>
      </c>
      <c r="D59" s="38"/>
      <c r="E59" s="37" t="s">
        <v>55</v>
      </c>
      <c r="F59" s="38" t="s">
        <v>61</v>
      </c>
      <c r="G59" s="38"/>
      <c r="H59" s="37" t="s">
        <v>55</v>
      </c>
      <c r="I59" s="38" t="s">
        <v>61</v>
      </c>
      <c r="J59" s="38"/>
      <c r="K59" s="46"/>
      <c r="M59" s="24"/>
      <c r="N59" s="24"/>
      <c r="O59" s="24"/>
    </row>
    <row r="60" spans="1:15" ht="63" x14ac:dyDescent="0.25">
      <c r="A60" s="41"/>
      <c r="B60" s="37"/>
      <c r="C60" s="21" t="s">
        <v>62</v>
      </c>
      <c r="D60" s="21" t="s">
        <v>63</v>
      </c>
      <c r="E60" s="37"/>
      <c r="F60" s="21" t="s">
        <v>62</v>
      </c>
      <c r="G60" s="21" t="s">
        <v>63</v>
      </c>
      <c r="H60" s="37"/>
      <c r="I60" s="21" t="s">
        <v>62</v>
      </c>
      <c r="J60" s="21" t="s">
        <v>63</v>
      </c>
      <c r="K60" s="46"/>
      <c r="M60" s="24"/>
      <c r="N60" s="24"/>
      <c r="O60" s="24"/>
    </row>
    <row r="61" spans="1:15" ht="15.75" x14ac:dyDescent="0.25">
      <c r="A61" s="11" t="s">
        <v>48</v>
      </c>
      <c r="B61" s="22">
        <v>185019.58</v>
      </c>
      <c r="C61" s="22">
        <v>185019.58</v>
      </c>
      <c r="D61" s="22">
        <v>0</v>
      </c>
      <c r="E61" s="22">
        <v>306000</v>
      </c>
      <c r="F61" s="22">
        <v>306000</v>
      </c>
      <c r="G61" s="22">
        <v>0</v>
      </c>
      <c r="H61" s="22">
        <v>203000</v>
      </c>
      <c r="I61" s="22">
        <v>203000</v>
      </c>
      <c r="J61" s="22">
        <v>0</v>
      </c>
      <c r="K61" s="25"/>
      <c r="M61" s="24"/>
      <c r="N61" s="24"/>
      <c r="O61" s="24"/>
    </row>
    <row r="62" spans="1:15" ht="31.5" x14ac:dyDescent="0.25">
      <c r="A62" s="16" t="s">
        <v>49</v>
      </c>
      <c r="B62" s="23">
        <v>171933.58</v>
      </c>
      <c r="C62" s="23">
        <v>171933.58</v>
      </c>
      <c r="D62" s="23">
        <v>0</v>
      </c>
      <c r="E62" s="23">
        <v>180000</v>
      </c>
      <c r="F62" s="23">
        <v>180000</v>
      </c>
      <c r="G62" s="23">
        <v>0</v>
      </c>
      <c r="H62" s="23">
        <v>180000</v>
      </c>
      <c r="I62" s="23">
        <v>180000</v>
      </c>
      <c r="J62" s="23">
        <v>0</v>
      </c>
      <c r="K62" s="18" t="s">
        <v>12</v>
      </c>
      <c r="M62" s="24"/>
      <c r="N62" s="24"/>
      <c r="O62" s="24"/>
    </row>
    <row r="63" spans="1:15" ht="78.75" x14ac:dyDescent="0.25">
      <c r="A63" s="16" t="s">
        <v>50</v>
      </c>
      <c r="B63" s="23">
        <v>13086</v>
      </c>
      <c r="C63" s="23">
        <v>13086</v>
      </c>
      <c r="D63" s="23">
        <v>0</v>
      </c>
      <c r="E63" s="23">
        <v>126000</v>
      </c>
      <c r="F63" s="23">
        <v>126000</v>
      </c>
      <c r="G63" s="23">
        <v>0</v>
      </c>
      <c r="H63" s="23">
        <v>23000</v>
      </c>
      <c r="I63" s="23">
        <v>23000</v>
      </c>
      <c r="J63" s="23">
        <v>0</v>
      </c>
      <c r="K63" s="18" t="s">
        <v>51</v>
      </c>
      <c r="M63" s="24"/>
      <c r="N63" s="24"/>
      <c r="O63" s="24"/>
    </row>
  </sheetData>
  <mergeCells count="33">
    <mergeCell ref="C59:D59"/>
    <mergeCell ref="F59:G59"/>
    <mergeCell ref="I59:J59"/>
    <mergeCell ref="A8:K8"/>
    <mergeCell ref="A9:K9"/>
    <mergeCell ref="A11:K11"/>
    <mergeCell ref="A22:A23"/>
    <mergeCell ref="A25:A26"/>
    <mergeCell ref="B13:D13"/>
    <mergeCell ref="B12:J12"/>
    <mergeCell ref="C14:D14"/>
    <mergeCell ref="B14:B15"/>
    <mergeCell ref="A12:A15"/>
    <mergeCell ref="E14:E15"/>
    <mergeCell ref="F14:G14"/>
    <mergeCell ref="I14:J14"/>
    <mergeCell ref="H14:H15"/>
    <mergeCell ref="K12:K15"/>
    <mergeCell ref="E13:G13"/>
    <mergeCell ref="H13:J13"/>
    <mergeCell ref="B58:D58"/>
    <mergeCell ref="E58:G58"/>
    <mergeCell ref="H58:J58"/>
    <mergeCell ref="A33:A34"/>
    <mergeCell ref="A50:A53"/>
    <mergeCell ref="A56:K56"/>
    <mergeCell ref="A27:A28"/>
    <mergeCell ref="A57:A60"/>
    <mergeCell ref="K57:K60"/>
    <mergeCell ref="B57:J57"/>
    <mergeCell ref="B59:B60"/>
    <mergeCell ref="E59:E60"/>
    <mergeCell ref="H59:H60"/>
  </mergeCells>
  <pageMargins left="0.78740157480314965" right="0.39370078740157483" top="0.78740157480314965" bottom="0.78740157480314965" header="0.31496062992125984" footer="0.31496062992125984"/>
  <pageSetup paperSize="9" scale="56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2019-03-07T11:32:50Z</dcterms:modified>
</cp:coreProperties>
</file>