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0" windowWidth="20250" windowHeight="11355"/>
  </bookViews>
  <sheets>
    <sheet name="Приложение 6 " sheetId="12" r:id="rId1"/>
  </sheets>
  <definedNames>
    <definedName name="_xlnm.Print_Area" localSheetId="0">'Приложение 6 '!$A$1:$N$33</definedName>
  </definedNames>
  <calcPr calcId="145621"/>
</workbook>
</file>

<file path=xl/calcChain.xml><?xml version="1.0" encoding="utf-8"?>
<calcChain xmlns="http://schemas.openxmlformats.org/spreadsheetml/2006/main">
  <c r="H31" i="12" l="1"/>
  <c r="G31" i="12"/>
  <c r="J14" i="12" l="1"/>
  <c r="F31" i="12"/>
  <c r="I14" i="12" l="1"/>
  <c r="J20" i="12"/>
  <c r="I20" i="12"/>
  <c r="J21" i="12"/>
  <c r="I21" i="12"/>
  <c r="G10" i="12" l="1"/>
  <c r="G8" i="12" s="1"/>
  <c r="H10" i="12"/>
  <c r="H8" i="12" s="1"/>
  <c r="I10" i="12"/>
  <c r="J10" i="12"/>
  <c r="K10" i="12"/>
  <c r="L10" i="12"/>
  <c r="M10" i="12"/>
  <c r="N10" i="12"/>
  <c r="F10" i="12"/>
  <c r="F8" i="12" s="1"/>
  <c r="B10" i="12" l="1"/>
  <c r="B8" i="12" s="1"/>
  <c r="C10" i="12"/>
  <c r="C8" i="12" s="1"/>
  <c r="D10" i="12"/>
  <c r="D8" i="12" s="1"/>
  <c r="E10" i="12"/>
  <c r="E8" i="12" s="1"/>
  <c r="E32" i="12" l="1"/>
  <c r="B32" i="12"/>
  <c r="H32" i="12" l="1"/>
  <c r="G32" i="12"/>
  <c r="F32" i="12"/>
  <c r="D32" i="12" l="1"/>
  <c r="C32" i="12"/>
  <c r="B11" i="12"/>
  <c r="E11" i="12"/>
  <c r="D11" i="12"/>
  <c r="C11" i="12"/>
  <c r="C9" i="12"/>
  <c r="E9" i="12"/>
  <c r="D9" i="12"/>
  <c r="H11" i="12" l="1"/>
  <c r="H9" i="12"/>
  <c r="F11" i="12"/>
  <c r="F9" i="12"/>
  <c r="G11" i="12"/>
  <c r="G9" i="12"/>
  <c r="K31" i="12" l="1"/>
  <c r="K32" i="12" s="1"/>
  <c r="K11" i="12"/>
  <c r="L11" i="12" l="1"/>
  <c r="L31" i="12"/>
  <c r="L32" i="12" s="1"/>
  <c r="L9" i="12"/>
  <c r="J31" i="12" l="1"/>
  <c r="J32" i="12" s="1"/>
  <c r="J11" i="12"/>
  <c r="K9" i="12"/>
  <c r="N11" i="12" l="1"/>
  <c r="N31" i="12"/>
  <c r="N32" i="12" s="1"/>
  <c r="N9" i="12"/>
  <c r="M31" i="12"/>
  <c r="M32" i="12" s="1"/>
  <c r="M11" i="12"/>
  <c r="M9" i="12"/>
  <c r="I11" i="12"/>
  <c r="J9" i="12"/>
  <c r="I31" i="12"/>
  <c r="I32" i="12" s="1"/>
  <c r="I9" i="12"/>
</calcChain>
</file>

<file path=xl/sharedStrings.xml><?xml version="1.0" encoding="utf-8"?>
<sst xmlns="http://schemas.openxmlformats.org/spreadsheetml/2006/main" count="44" uniqueCount="43">
  <si>
    <t>Показатель</t>
  </si>
  <si>
    <t>2017 год</t>
  </si>
  <si>
    <t>2018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</si>
  <si>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</si>
  <si>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</si>
  <si>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</si>
  <si>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</si>
  <si>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</si>
  <si>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</si>
  <si>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</si>
  <si>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</si>
  <si>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Расходы всего</t>
  </si>
  <si>
    <t>1. Программные расходы, всего</t>
  </si>
  <si>
    <t>Удельный вес (%)</t>
  </si>
  <si>
    <t>2. Непрограммные расходы, всего</t>
  </si>
  <si>
    <t>Развитие здравоохранения в Ленинградской области</t>
  </si>
  <si>
    <t>Современное образование в Ленинградской области</t>
  </si>
  <si>
    <t>Социальная поддержка отдельных категорий граждан в Ленинградской области</t>
  </si>
  <si>
    <t>Развитие физической культуры и спорта в Ленинградской области</t>
  </si>
  <si>
    <t>Развитие культуры в Ленинградской области</t>
  </si>
  <si>
    <t>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</t>
  </si>
  <si>
    <t>Безопасность Ленинградской области</t>
  </si>
  <si>
    <t>Охрана окружающей среды Ленинградской области</t>
  </si>
  <si>
    <t>Стимулирование экономической активности Ленинградской области</t>
  </si>
  <si>
    <t>Развитие сельского хозяйства Ленинградской области</t>
  </si>
  <si>
    <t>Управление государственными финансами и государственным долгом Ленинградской области</t>
  </si>
  <si>
    <t>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Ленинградской области</t>
  </si>
  <si>
    <t>Устойчивое общественное развитие в Ленинградской области</t>
  </si>
  <si>
    <t>Содействие занятости населения Ленинградской области</t>
  </si>
  <si>
    <t>2028 год</t>
  </si>
  <si>
    <t>% к предыдущему году</t>
  </si>
  <si>
    <t>тыс.руб.</t>
  </si>
  <si>
    <t>Показатели финансового обеспечения государственных программ Ленинградской области на период до 2028 года</t>
  </si>
  <si>
    <t>Приложение 6</t>
  </si>
  <si>
    <t xml:space="preserve">2016 год </t>
  </si>
  <si>
    <t>2019 год (оценка)</t>
  </si>
  <si>
    <t>Формирование городской среды и обеспечение качественным жильем граждан на территории Ленинградской области</t>
  </si>
  <si>
    <t>Развитие транспортной системы Ленинградской области</t>
  </si>
  <si>
    <t>Цифровое развитие Ленинградской области</t>
  </si>
  <si>
    <t xml:space="preserve">Развитие внутреннего и въездного туризма в Ленинградской области </t>
  </si>
  <si>
    <t>Комплексное развитие сельских территорий Ленинградской области</t>
  </si>
  <si>
    <t>вариант 2 (базовый)</t>
  </si>
  <si>
    <t>к Бюджетному прогнозу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</si>
</sst>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2" fillId="0" borderId="0" xfId="0" applyFont="1"/>
    <xf numFmtId="164" fontId="1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zoomScaleNormal="100" workbookViewId="0">
      <selection activeCell="H16" sqref="H16"/>
    </sheetView>
  </sheetViews>
  <sheetFormatPr defaultColWidth="9.140625" defaultRowHeight="15" x14ac:dyDescent="0.25"/>
  <cols>
    <col min="1" max="1" width="40.42578125" style="1" customWidth="1"/>
    <col min="2" max="14" width="14.5703125" style="1" customWidth="1"/>
    <col min="15" max="16384" width="9.140625" style="1"/>
  </cols>
  <sheetData>
    <row r="1" spans="1:14" ht="19.5" customHeight="1" x14ac:dyDescent="0.25">
      <c r="N1" s="6" t="s">
        <v>33</v>
      </c>
    </row>
    <row r="2" spans="1:14" ht="19.5" customHeight="1" x14ac:dyDescent="0.25">
      <c r="N2" s="6" t="s">
        <v>42</v>
      </c>
    </row>
    <row r="3" spans="1:14" ht="19.5" customHeight="1" x14ac:dyDescent="0.25">
      <c r="N3" s="6"/>
    </row>
    <row r="4" spans="1:14" ht="22.5" x14ac:dyDescent="0.25">
      <c r="A4" s="27" t="s">
        <v>32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20.25" x14ac:dyDescent="0.25">
      <c r="A5" s="28" t="s">
        <v>41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20.25" customHeight="1" x14ac:dyDescent="0.25">
      <c r="A6" s="14"/>
      <c r="B6" s="14"/>
      <c r="C6" s="11"/>
      <c r="D6" s="11"/>
      <c r="E6" s="11"/>
      <c r="F6" s="14"/>
      <c r="G6" s="14"/>
      <c r="H6" s="14"/>
      <c r="I6" s="14"/>
      <c r="J6" s="14"/>
      <c r="K6" s="14"/>
      <c r="L6" s="14"/>
      <c r="N6" s="13" t="s">
        <v>31</v>
      </c>
    </row>
    <row r="7" spans="1:14" ht="30.75" customHeight="1" x14ac:dyDescent="0.25">
      <c r="A7" s="2" t="s">
        <v>0</v>
      </c>
      <c r="B7" s="3" t="s">
        <v>34</v>
      </c>
      <c r="C7" s="3" t="s">
        <v>1</v>
      </c>
      <c r="D7" s="3" t="s">
        <v>2</v>
      </c>
      <c r="E7" s="17" t="s">
        <v>35</v>
      </c>
      <c r="F7" s="17" t="s">
        <v>3</v>
      </c>
      <c r="G7" s="17" t="s">
        <v>4</v>
      </c>
      <c r="H7" s="17" t="s">
        <v>5</v>
      </c>
      <c r="I7" s="17" t="s">
        <v>6</v>
      </c>
      <c r="J7" s="17" t="s">
        <v>7</v>
      </c>
      <c r="K7" s="17" t="s">
        <v>8</v>
      </c>
      <c r="L7" s="17" t="s">
        <v>9</v>
      </c>
      <c r="M7" s="17" t="s">
        <v>10</v>
      </c>
      <c r="N7" s="17" t="s">
        <v>29</v>
      </c>
    </row>
    <row r="8" spans="1:14" s="9" customFormat="1" ht="15.75" x14ac:dyDescent="0.2">
      <c r="A8" s="7" t="s">
        <v>11</v>
      </c>
      <c r="B8" s="19">
        <f t="shared" ref="B8:G8" si="0">B10+B31</f>
        <v>108157301.2</v>
      </c>
      <c r="C8" s="19">
        <f t="shared" si="0"/>
        <v>113159528.80000001</v>
      </c>
      <c r="D8" s="19">
        <f t="shared" si="0"/>
        <v>124021525.8</v>
      </c>
      <c r="E8" s="19">
        <f t="shared" si="0"/>
        <v>141011685.19999999</v>
      </c>
      <c r="F8" s="19">
        <f t="shared" si="0"/>
        <v>155544578.99999997</v>
      </c>
      <c r="G8" s="19">
        <f t="shared" si="0"/>
        <v>163431754.70000005</v>
      </c>
      <c r="H8" s="19">
        <f>H10+H31</f>
        <v>167802777.09999999</v>
      </c>
      <c r="I8" s="20">
        <v>163454132.57977602</v>
      </c>
      <c r="J8" s="20">
        <v>171141313.26943231</v>
      </c>
      <c r="K8" s="20">
        <v>178398639.25802815</v>
      </c>
      <c r="L8" s="20">
        <v>188936305.45526043</v>
      </c>
      <c r="M8" s="20">
        <v>200302868.92099547</v>
      </c>
      <c r="N8" s="20">
        <v>212433086.1419313</v>
      </c>
    </row>
    <row r="9" spans="1:14" ht="15.75" x14ac:dyDescent="0.25">
      <c r="A9" s="4" t="s">
        <v>30</v>
      </c>
      <c r="B9" s="15"/>
      <c r="C9" s="15">
        <f t="shared" ref="C9:N9" si="1">C8*100/B8</f>
        <v>104.62495600805543</v>
      </c>
      <c r="D9" s="15">
        <f t="shared" si="1"/>
        <v>109.59883548048141</v>
      </c>
      <c r="E9" s="15">
        <f t="shared" si="1"/>
        <v>113.6993633084298</v>
      </c>
      <c r="F9" s="15">
        <f>F8*100/E8</f>
        <v>110.30616276898446</v>
      </c>
      <c r="G9" s="15">
        <f>G8*100/F8</f>
        <v>105.07068504136043</v>
      </c>
      <c r="H9" s="15">
        <f t="shared" si="1"/>
        <v>102.67452454880848</v>
      </c>
      <c r="I9" s="15">
        <f t="shared" si="1"/>
        <v>97.408478813415314</v>
      </c>
      <c r="J9" s="15">
        <f t="shared" si="1"/>
        <v>104.70295890861276</v>
      </c>
      <c r="K9" s="15">
        <f t="shared" si="1"/>
        <v>104.2405459266112</v>
      </c>
      <c r="L9" s="15">
        <f t="shared" si="1"/>
        <v>105.90680861752037</v>
      </c>
      <c r="M9" s="15">
        <f t="shared" si="1"/>
        <v>106.01608221265163</v>
      </c>
      <c r="N9" s="15">
        <f t="shared" si="1"/>
        <v>106.0559378336814</v>
      </c>
    </row>
    <row r="10" spans="1:14" ht="15.75" x14ac:dyDescent="0.25">
      <c r="A10" s="4" t="s">
        <v>12</v>
      </c>
      <c r="B10" s="15">
        <f t="shared" ref="B10:E10" si="2">SUM(B13:B30)</f>
        <v>101428917.40000001</v>
      </c>
      <c r="C10" s="15">
        <f t="shared" si="2"/>
        <v>106100321.00000001</v>
      </c>
      <c r="D10" s="15">
        <f t="shared" si="2"/>
        <v>116696143.3</v>
      </c>
      <c r="E10" s="15">
        <f t="shared" si="2"/>
        <v>133133850.49999999</v>
      </c>
      <c r="F10" s="15">
        <f>SUM(F12:F30)</f>
        <v>143677149.69999996</v>
      </c>
      <c r="G10" s="15">
        <f t="shared" ref="G10:N10" si="3">SUM(G12:G30)</f>
        <v>142757964.30000004</v>
      </c>
      <c r="H10" s="15">
        <f t="shared" si="3"/>
        <v>138963508.59999999</v>
      </c>
      <c r="I10" s="15">
        <f t="shared" si="3"/>
        <v>123296237.59999996</v>
      </c>
      <c r="J10" s="15">
        <f t="shared" si="3"/>
        <v>126273039.90000001</v>
      </c>
      <c r="K10" s="15">
        <f t="shared" si="3"/>
        <v>36109061.699999996</v>
      </c>
      <c r="L10" s="15">
        <f t="shared" si="3"/>
        <v>1442870.9</v>
      </c>
      <c r="M10" s="15">
        <f t="shared" si="3"/>
        <v>1442870.9</v>
      </c>
      <c r="N10" s="15">
        <f t="shared" si="3"/>
        <v>1405303.6</v>
      </c>
    </row>
    <row r="11" spans="1:14" s="10" customFormat="1" ht="15.75" x14ac:dyDescent="0.25">
      <c r="A11" s="5" t="s">
        <v>13</v>
      </c>
      <c r="B11" s="21">
        <f t="shared" ref="B11:N11" si="4">B10*100/B8</f>
        <v>93.779075730118166</v>
      </c>
      <c r="C11" s="21">
        <f t="shared" si="4"/>
        <v>93.761720400518328</v>
      </c>
      <c r="D11" s="21">
        <f t="shared" si="4"/>
        <v>94.093458814711667</v>
      </c>
      <c r="E11" s="21">
        <f t="shared" si="4"/>
        <v>94.413346178491025</v>
      </c>
      <c r="F11" s="21">
        <f t="shared" si="4"/>
        <v>92.370399935313714</v>
      </c>
      <c r="G11" s="21">
        <f>G10*100/G8</f>
        <v>87.350199820133241</v>
      </c>
      <c r="H11" s="21">
        <f t="shared" si="4"/>
        <v>82.813592838923284</v>
      </c>
      <c r="I11" s="21">
        <f t="shared" si="4"/>
        <v>75.431704083604956</v>
      </c>
      <c r="J11" s="21">
        <f t="shared" si="4"/>
        <v>73.782909274048293</v>
      </c>
      <c r="K11" s="21">
        <f t="shared" si="4"/>
        <v>20.240659822395504</v>
      </c>
      <c r="L11" s="21">
        <f t="shared" si="4"/>
        <v>0.76368112339407823</v>
      </c>
      <c r="M11" s="21">
        <f t="shared" si="4"/>
        <v>0.72034460004120304</v>
      </c>
      <c r="N11" s="21">
        <f t="shared" si="4"/>
        <v>0.66152764878682091</v>
      </c>
    </row>
    <row r="12" spans="1:14" s="10" customFormat="1" ht="25.5" x14ac:dyDescent="0.25">
      <c r="A12" s="12" t="s">
        <v>40</v>
      </c>
      <c r="B12" s="22">
        <v>0</v>
      </c>
      <c r="C12" s="22">
        <v>0</v>
      </c>
      <c r="D12" s="22">
        <v>0</v>
      </c>
      <c r="E12" s="22">
        <v>0</v>
      </c>
      <c r="F12" s="22">
        <v>1787843.2</v>
      </c>
      <c r="G12" s="22">
        <v>2292623.5</v>
      </c>
      <c r="H12" s="22">
        <v>1105451.3999999999</v>
      </c>
      <c r="I12" s="22">
        <v>3837220.8</v>
      </c>
      <c r="J12" s="23">
        <v>4656815.5999999996</v>
      </c>
      <c r="K12" s="23"/>
      <c r="L12" s="23"/>
      <c r="M12" s="23"/>
      <c r="N12" s="22"/>
    </row>
    <row r="13" spans="1:14" s="10" customFormat="1" ht="25.5" x14ac:dyDescent="0.25">
      <c r="A13" s="12" t="s">
        <v>39</v>
      </c>
      <c r="B13" s="22">
        <v>0</v>
      </c>
      <c r="C13" s="22">
        <v>0</v>
      </c>
      <c r="D13" s="22">
        <v>0</v>
      </c>
      <c r="E13" s="22">
        <v>0</v>
      </c>
      <c r="F13" s="22">
        <v>305421.59999999998</v>
      </c>
      <c r="G13" s="22">
        <v>305873.3</v>
      </c>
      <c r="H13" s="22">
        <v>314108.2</v>
      </c>
      <c r="I13" s="23">
        <v>449865.9</v>
      </c>
      <c r="J13" s="23">
        <v>469210.1</v>
      </c>
      <c r="K13" s="23"/>
      <c r="L13" s="23"/>
      <c r="M13" s="23"/>
      <c r="N13" s="23"/>
    </row>
    <row r="14" spans="1:14" s="8" customFormat="1" ht="25.5" x14ac:dyDescent="0.25">
      <c r="A14" s="12" t="s">
        <v>28</v>
      </c>
      <c r="B14" s="15">
        <v>535555.1</v>
      </c>
      <c r="C14" s="15">
        <v>580614.69999999995</v>
      </c>
      <c r="D14" s="15">
        <v>534787.1</v>
      </c>
      <c r="E14" s="23">
        <v>759690</v>
      </c>
      <c r="F14" s="22">
        <v>829940.5</v>
      </c>
      <c r="G14" s="22">
        <v>808406</v>
      </c>
      <c r="H14" s="22">
        <v>832643.7</v>
      </c>
      <c r="I14" s="16">
        <f>397039+274426.5</f>
        <v>671465.5</v>
      </c>
      <c r="J14" s="16">
        <f>397039+274426.5</f>
        <v>671465.5</v>
      </c>
      <c r="K14" s="24"/>
      <c r="L14" s="24"/>
      <c r="M14" s="24"/>
      <c r="N14" s="24"/>
    </row>
    <row r="15" spans="1:14" s="8" customFormat="1" ht="25.5" x14ac:dyDescent="0.25">
      <c r="A15" s="12" t="s">
        <v>15</v>
      </c>
      <c r="B15" s="16">
        <v>16969089.100000001</v>
      </c>
      <c r="C15" s="15">
        <v>20851597.199999999</v>
      </c>
      <c r="D15" s="15">
        <v>21942903.100000001</v>
      </c>
      <c r="E15" s="23">
        <v>27476956.399999999</v>
      </c>
      <c r="F15" s="22">
        <v>26023772.5</v>
      </c>
      <c r="G15" s="22">
        <v>24129560.300000001</v>
      </c>
      <c r="H15" s="22">
        <v>23801899.899999999</v>
      </c>
      <c r="I15" s="16">
        <v>20630317.199999999</v>
      </c>
      <c r="J15" s="16">
        <v>21453219.5</v>
      </c>
      <c r="K15" s="16"/>
      <c r="L15" s="24"/>
      <c r="M15" s="24"/>
      <c r="N15" s="24"/>
    </row>
    <row r="16" spans="1:14" s="8" customFormat="1" ht="25.5" x14ac:dyDescent="0.25">
      <c r="A16" s="12" t="s">
        <v>16</v>
      </c>
      <c r="B16" s="16">
        <v>26064104.600000001</v>
      </c>
      <c r="C16" s="15">
        <v>27347848.800000001</v>
      </c>
      <c r="D16" s="15">
        <v>31728169.899999999</v>
      </c>
      <c r="E16" s="23">
        <v>33797699</v>
      </c>
      <c r="F16" s="22">
        <v>35837181.299999997</v>
      </c>
      <c r="G16" s="22">
        <v>36768035.100000001</v>
      </c>
      <c r="H16" s="22">
        <v>36704883.600000001</v>
      </c>
      <c r="I16" s="16">
        <v>33323808.899999999</v>
      </c>
      <c r="J16" s="16">
        <v>34022030.100000001</v>
      </c>
      <c r="K16" s="16">
        <v>34666190.799999997</v>
      </c>
      <c r="L16" s="24"/>
      <c r="M16" s="24"/>
      <c r="N16" s="24"/>
    </row>
    <row r="17" spans="1:14" s="8" customFormat="1" ht="25.5" x14ac:dyDescent="0.25">
      <c r="A17" s="12" t="s">
        <v>17</v>
      </c>
      <c r="B17" s="16">
        <v>14614713.1</v>
      </c>
      <c r="C17" s="15">
        <v>15581644.5</v>
      </c>
      <c r="D17" s="15">
        <v>16271954.199999999</v>
      </c>
      <c r="E17" s="23">
        <v>18107669</v>
      </c>
      <c r="F17" s="22">
        <v>21624086.899999999</v>
      </c>
      <c r="G17" s="22">
        <v>21976431.699999999</v>
      </c>
      <c r="H17" s="22">
        <v>22748706.399999999</v>
      </c>
      <c r="I17" s="16">
        <v>17510445.399999999</v>
      </c>
      <c r="J17" s="16">
        <v>17510445.399999999</v>
      </c>
      <c r="K17" s="16"/>
      <c r="L17" s="24"/>
      <c r="M17" s="24"/>
      <c r="N17" s="24"/>
    </row>
    <row r="18" spans="1:14" s="8" customFormat="1" ht="25.5" x14ac:dyDescent="0.25">
      <c r="A18" s="12" t="s">
        <v>18</v>
      </c>
      <c r="B18" s="16">
        <v>1125084.1000000001</v>
      </c>
      <c r="C18" s="15">
        <v>1549529.4</v>
      </c>
      <c r="D18" s="15">
        <v>1691085.4</v>
      </c>
      <c r="E18" s="23">
        <v>2019155.8</v>
      </c>
      <c r="F18" s="22">
        <v>2412135.1</v>
      </c>
      <c r="G18" s="22">
        <v>2722621.9</v>
      </c>
      <c r="H18" s="22">
        <v>1835831.8</v>
      </c>
      <c r="I18" s="23">
        <v>2216008.1</v>
      </c>
      <c r="J18" s="23">
        <v>2216008.1</v>
      </c>
      <c r="K18" s="16"/>
      <c r="L18" s="24"/>
      <c r="M18" s="24"/>
      <c r="N18" s="24"/>
    </row>
    <row r="19" spans="1:14" s="8" customFormat="1" ht="15.75" x14ac:dyDescent="0.25">
      <c r="A19" s="18" t="s">
        <v>19</v>
      </c>
      <c r="B19" s="16">
        <v>1472892.3</v>
      </c>
      <c r="C19" s="15">
        <v>2315432.1</v>
      </c>
      <c r="D19" s="15">
        <v>2938477.3</v>
      </c>
      <c r="E19" s="23">
        <v>3190725.3</v>
      </c>
      <c r="F19" s="22">
        <v>3542930.3</v>
      </c>
      <c r="G19" s="22">
        <v>3183677.9</v>
      </c>
      <c r="H19" s="22">
        <v>2475002.2999999998</v>
      </c>
      <c r="I19" s="23">
        <v>3825408.1</v>
      </c>
      <c r="J19" s="23">
        <v>3611997.4</v>
      </c>
      <c r="K19" s="24"/>
      <c r="L19" s="24"/>
      <c r="M19" s="24"/>
      <c r="N19" s="24"/>
    </row>
    <row r="20" spans="1:14" s="8" customFormat="1" ht="38.25" x14ac:dyDescent="0.25">
      <c r="A20" s="12" t="s">
        <v>36</v>
      </c>
      <c r="B20" s="16">
        <v>4111503.6</v>
      </c>
      <c r="C20" s="15">
        <v>2255088.5</v>
      </c>
      <c r="D20" s="15">
        <v>3925375.6</v>
      </c>
      <c r="E20" s="23">
        <v>6642743.9000000004</v>
      </c>
      <c r="F20" s="22">
        <v>7756172.0999999996</v>
      </c>
      <c r="G20" s="22">
        <v>8372464.0999999996</v>
      </c>
      <c r="H20" s="22">
        <v>6539334.2999999998</v>
      </c>
      <c r="I20" s="23">
        <f>3311928.2+1721431.1</f>
        <v>5033359.3000000007</v>
      </c>
      <c r="J20" s="23">
        <f>3205521.5+1726619.7</f>
        <v>4932141.2</v>
      </c>
      <c r="K20" s="24"/>
      <c r="L20" s="24"/>
      <c r="M20" s="24"/>
      <c r="N20" s="24"/>
    </row>
    <row r="21" spans="1:14" s="8" customFormat="1" ht="51" x14ac:dyDescent="0.25">
      <c r="A21" s="12" t="s">
        <v>20</v>
      </c>
      <c r="B21" s="16">
        <v>6612811.2000000002</v>
      </c>
      <c r="C21" s="15">
        <v>8329617.9000000004</v>
      </c>
      <c r="D21" s="15">
        <v>7956829.4000000004</v>
      </c>
      <c r="E21" s="23">
        <v>8812930.5999999996</v>
      </c>
      <c r="F21" s="22">
        <v>10213984.199999999</v>
      </c>
      <c r="G21" s="22">
        <v>9803634.6999999993</v>
      </c>
      <c r="H21" s="22">
        <v>8966547.1999999993</v>
      </c>
      <c r="I21" s="23">
        <f>8721890.6+672010</f>
        <v>9393900.5999999996</v>
      </c>
      <c r="J21" s="23">
        <f>9383474.9+431860</f>
        <v>9815334.9000000004</v>
      </c>
      <c r="K21" s="23">
        <v>1442870.9</v>
      </c>
      <c r="L21" s="23">
        <v>1442870.9</v>
      </c>
      <c r="M21" s="23">
        <v>1442870.9</v>
      </c>
      <c r="N21" s="23">
        <v>1405303.6</v>
      </c>
    </row>
    <row r="22" spans="1:14" s="8" customFormat="1" ht="15.75" x14ac:dyDescent="0.25">
      <c r="A22" s="12" t="s">
        <v>21</v>
      </c>
      <c r="B22" s="16">
        <v>1604449.1</v>
      </c>
      <c r="C22" s="15">
        <v>1862277.2</v>
      </c>
      <c r="D22" s="15">
        <v>2025723.4</v>
      </c>
      <c r="E22" s="23">
        <v>2284824</v>
      </c>
      <c r="F22" s="22">
        <v>2888152.8</v>
      </c>
      <c r="G22" s="22">
        <v>2327974</v>
      </c>
      <c r="H22" s="22">
        <v>2496421.4</v>
      </c>
      <c r="I22" s="23">
        <v>2401421.2999999998</v>
      </c>
      <c r="J22" s="23">
        <v>2401421.2999999998</v>
      </c>
      <c r="K22" s="24"/>
      <c r="L22" s="24"/>
      <c r="M22" s="24"/>
      <c r="N22" s="24"/>
    </row>
    <row r="23" spans="1:14" s="8" customFormat="1" ht="25.5" x14ac:dyDescent="0.25">
      <c r="A23" s="12" t="s">
        <v>22</v>
      </c>
      <c r="B23" s="16">
        <v>1430900</v>
      </c>
      <c r="C23" s="15">
        <v>1601345.2</v>
      </c>
      <c r="D23" s="15">
        <v>1697328.3</v>
      </c>
      <c r="E23" s="23">
        <v>2205632.6</v>
      </c>
      <c r="F23" s="22">
        <v>2299742.7000000002</v>
      </c>
      <c r="G23" s="22">
        <v>2372142</v>
      </c>
      <c r="H23" s="22">
        <v>2295871.1</v>
      </c>
      <c r="I23" s="23">
        <v>1467647.4</v>
      </c>
      <c r="J23" s="23">
        <v>1526352.9</v>
      </c>
      <c r="K23" s="25"/>
      <c r="L23" s="25"/>
      <c r="M23" s="24"/>
      <c r="N23" s="24"/>
    </row>
    <row r="24" spans="1:14" s="8" customFormat="1" ht="15.75" x14ac:dyDescent="0.25">
      <c r="A24" s="12" t="s">
        <v>38</v>
      </c>
      <c r="B24" s="16">
        <v>869691.7</v>
      </c>
      <c r="C24" s="15">
        <v>994953.2</v>
      </c>
      <c r="D24" s="15">
        <v>831453.8</v>
      </c>
      <c r="E24" s="23">
        <v>2313126.2999999998</v>
      </c>
      <c r="F24" s="22">
        <v>2881058.4</v>
      </c>
      <c r="G24" s="22">
        <v>2926209.4</v>
      </c>
      <c r="H24" s="22">
        <v>2883923.5</v>
      </c>
      <c r="I24" s="23">
        <v>2275905.7000000002</v>
      </c>
      <c r="J24" s="23">
        <v>2331377.2000000002</v>
      </c>
      <c r="K24" s="16"/>
      <c r="L24" s="16"/>
      <c r="M24" s="16"/>
      <c r="N24" s="16"/>
    </row>
    <row r="25" spans="1:14" s="8" customFormat="1" ht="25.5" x14ac:dyDescent="0.25">
      <c r="A25" s="12" t="s">
        <v>23</v>
      </c>
      <c r="B25" s="16">
        <v>5415314.7999999998</v>
      </c>
      <c r="C25" s="15">
        <v>2539080</v>
      </c>
      <c r="D25" s="15">
        <v>5183778.3</v>
      </c>
      <c r="E25" s="23">
        <v>2905742.2</v>
      </c>
      <c r="F25" s="22">
        <v>2260383.6</v>
      </c>
      <c r="G25" s="22">
        <v>2176991.5</v>
      </c>
      <c r="H25" s="22">
        <v>2304680.9</v>
      </c>
      <c r="I25" s="23">
        <v>1206410.7</v>
      </c>
      <c r="J25" s="23">
        <v>1219945</v>
      </c>
      <c r="K25" s="16"/>
      <c r="L25" s="16"/>
      <c r="M25" s="16"/>
      <c r="N25" s="16"/>
    </row>
    <row r="26" spans="1:14" s="8" customFormat="1" ht="25.5" x14ac:dyDescent="0.25">
      <c r="A26" s="12" t="s">
        <v>37</v>
      </c>
      <c r="B26" s="16">
        <v>9560361.9000000004</v>
      </c>
      <c r="C26" s="15">
        <v>8531054</v>
      </c>
      <c r="D26" s="15">
        <v>8482569.5</v>
      </c>
      <c r="E26" s="23">
        <v>11279175.699999999</v>
      </c>
      <c r="F26" s="22">
        <v>11015690.199999999</v>
      </c>
      <c r="G26" s="22">
        <v>12122269.9</v>
      </c>
      <c r="H26" s="22">
        <v>13226457</v>
      </c>
      <c r="I26" s="16">
        <v>7957857.2000000002</v>
      </c>
      <c r="J26" s="16">
        <v>7986374.2000000002</v>
      </c>
      <c r="K26" s="16"/>
      <c r="L26" s="16"/>
      <c r="M26" s="16"/>
      <c r="N26" s="16"/>
    </row>
    <row r="27" spans="1:14" s="8" customFormat="1" ht="25.5" x14ac:dyDescent="0.25">
      <c r="A27" s="12" t="s">
        <v>24</v>
      </c>
      <c r="B27" s="16">
        <v>6240184.0999999996</v>
      </c>
      <c r="C27" s="15">
        <v>6519063</v>
      </c>
      <c r="D27" s="15">
        <v>6268078.7999999998</v>
      </c>
      <c r="E27" s="23">
        <v>6610206</v>
      </c>
      <c r="F27" s="22">
        <v>5441961</v>
      </c>
      <c r="G27" s="22">
        <v>5225593.8</v>
      </c>
      <c r="H27" s="22">
        <v>5239353.4000000004</v>
      </c>
      <c r="I27" s="16">
        <v>4421367.0999999996</v>
      </c>
      <c r="J27" s="16">
        <v>4541667.0999999996</v>
      </c>
      <c r="K27" s="16"/>
      <c r="L27" s="16"/>
      <c r="M27" s="16"/>
      <c r="N27" s="16"/>
    </row>
    <row r="28" spans="1:14" s="8" customFormat="1" ht="29.25" customHeight="1" x14ac:dyDescent="0.25">
      <c r="A28" s="12" t="s">
        <v>25</v>
      </c>
      <c r="B28" s="16">
        <v>3047185.2</v>
      </c>
      <c r="C28" s="15">
        <v>3335706.7</v>
      </c>
      <c r="D28" s="15">
        <v>3030362.2</v>
      </c>
      <c r="E28" s="23">
        <v>3420049.6</v>
      </c>
      <c r="F28" s="22">
        <v>4371103.0999999996</v>
      </c>
      <c r="G28" s="22">
        <v>4348432.4000000004</v>
      </c>
      <c r="H28" s="22">
        <v>4335687.7</v>
      </c>
      <c r="I28" s="16">
        <v>4980137.8</v>
      </c>
      <c r="J28" s="16">
        <v>5168087.7</v>
      </c>
      <c r="K28" s="16"/>
      <c r="L28" s="16"/>
      <c r="M28" s="16"/>
      <c r="N28" s="16"/>
    </row>
    <row r="29" spans="1:14" s="8" customFormat="1" ht="63.75" x14ac:dyDescent="0.25">
      <c r="A29" s="12" t="s">
        <v>26</v>
      </c>
      <c r="B29" s="16">
        <v>803271.4</v>
      </c>
      <c r="C29" s="15">
        <v>901874.6</v>
      </c>
      <c r="D29" s="15">
        <v>1231373.1000000001</v>
      </c>
      <c r="E29" s="23">
        <v>0</v>
      </c>
      <c r="F29" s="22">
        <v>0</v>
      </c>
      <c r="G29" s="22">
        <v>0</v>
      </c>
      <c r="H29" s="22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</row>
    <row r="30" spans="1:14" s="8" customFormat="1" ht="25.5" x14ac:dyDescent="0.25">
      <c r="A30" s="12" t="s">
        <v>27</v>
      </c>
      <c r="B30" s="16">
        <v>951806.1</v>
      </c>
      <c r="C30" s="15">
        <v>1003594</v>
      </c>
      <c r="D30" s="15">
        <v>955893.9</v>
      </c>
      <c r="E30" s="23">
        <v>1307524.1000000001</v>
      </c>
      <c r="F30" s="22">
        <v>2185590.2000000002</v>
      </c>
      <c r="G30" s="22">
        <v>895022.8</v>
      </c>
      <c r="H30" s="22">
        <v>856704.8</v>
      </c>
      <c r="I30" s="16">
        <v>1693690.6</v>
      </c>
      <c r="J30" s="16">
        <v>1739146.7</v>
      </c>
      <c r="K30" s="16"/>
      <c r="L30" s="16"/>
      <c r="M30" s="16"/>
      <c r="N30" s="16"/>
    </row>
    <row r="31" spans="1:14" ht="15.75" x14ac:dyDescent="0.25">
      <c r="A31" s="4" t="s">
        <v>14</v>
      </c>
      <c r="B31" s="16">
        <v>6728383.7999999998</v>
      </c>
      <c r="C31" s="16">
        <v>7059207.7999999998</v>
      </c>
      <c r="D31" s="16">
        <v>7325382.5</v>
      </c>
      <c r="E31" s="23">
        <v>7877834.7000000002</v>
      </c>
      <c r="F31" s="23">
        <f>4479841.7+5939164.8+1448422.8</f>
        <v>11867429.300000001</v>
      </c>
      <c r="G31" s="23">
        <f>4353642.8+6983670.6+1448422.8+7888054.2</f>
        <v>20673790.399999999</v>
      </c>
      <c r="H31" s="23">
        <f>4465163.6+6858084.9+1875072.8+15640947.2</f>
        <v>28839268.5</v>
      </c>
      <c r="I31" s="22">
        <f t="shared" ref="I31:N31" si="5">I8-I10</f>
        <v>40157894.979776055</v>
      </c>
      <c r="J31" s="22">
        <f t="shared" si="5"/>
        <v>44868273.3694323</v>
      </c>
      <c r="K31" s="22">
        <f t="shared" si="5"/>
        <v>142289577.55802816</v>
      </c>
      <c r="L31" s="22">
        <f t="shared" si="5"/>
        <v>187493434.55526042</v>
      </c>
      <c r="M31" s="22">
        <f t="shared" si="5"/>
        <v>198859998.02099547</v>
      </c>
      <c r="N31" s="22">
        <f t="shared" si="5"/>
        <v>211027782.5419313</v>
      </c>
    </row>
    <row r="32" spans="1:14" s="10" customFormat="1" ht="15.75" x14ac:dyDescent="0.25">
      <c r="A32" s="5" t="s">
        <v>13</v>
      </c>
      <c r="B32" s="21">
        <f t="shared" ref="B32:N32" si="6">B31*100/B8</f>
        <v>6.2209242698818379</v>
      </c>
      <c r="C32" s="21">
        <f t="shared" si="6"/>
        <v>6.2382795994816824</v>
      </c>
      <c r="D32" s="21">
        <f t="shared" si="6"/>
        <v>5.9065411852883365</v>
      </c>
      <c r="E32" s="26">
        <f t="shared" si="6"/>
        <v>5.5866538215089712</v>
      </c>
      <c r="F32" s="21">
        <f t="shared" si="6"/>
        <v>7.6296000646862803</v>
      </c>
      <c r="G32" s="21">
        <f t="shared" si="6"/>
        <v>12.649800179866753</v>
      </c>
      <c r="H32" s="21">
        <f t="shared" si="6"/>
        <v>17.186407161076716</v>
      </c>
      <c r="I32" s="21">
        <f t="shared" si="6"/>
        <v>24.568295916395044</v>
      </c>
      <c r="J32" s="21">
        <f t="shared" si="6"/>
        <v>26.217090725951707</v>
      </c>
      <c r="K32" s="21">
        <f t="shared" si="6"/>
        <v>79.7593401776045</v>
      </c>
      <c r="L32" s="21">
        <f t="shared" si="6"/>
        <v>99.236318876605921</v>
      </c>
      <c r="M32" s="21">
        <f t="shared" si="6"/>
        <v>99.279655399958799</v>
      </c>
      <c r="N32" s="21">
        <f t="shared" si="6"/>
        <v>99.338472351213184</v>
      </c>
    </row>
  </sheetData>
  <mergeCells count="2">
    <mergeCell ref="A4:N4"/>
    <mergeCell ref="A5:N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6 </vt:lpstr>
      <vt:lpstr>'Приложение 6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Темразян Сабина Арменовна</dc:creator>
  <cp:lastModifiedBy>Старостина Рузанна Левоновна</cp:lastModifiedBy>
  <cp:lastPrinted>2020-01-17T07:51:34Z</cp:lastPrinted>
  <dcterms:created xsi:type="dcterms:W3CDTF">2015-09-25T08:48:27Z</dcterms:created>
  <dcterms:modified xsi:type="dcterms:W3CDTF">2020-01-22T06:17:03Z</dcterms:modified>
</cp:coreProperties>
</file>