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90" yWindow="585" windowWidth="14625" windowHeight="122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70" i="1" l="1"/>
  <c r="G65" i="1" l="1"/>
  <c r="H65" i="1"/>
  <c r="G9" i="1" l="1"/>
  <c r="F65" i="1"/>
  <c r="E57" i="1"/>
  <c r="F57" i="1"/>
  <c r="E51" i="1"/>
  <c r="F51" i="1"/>
  <c r="E41" i="1"/>
  <c r="F41" i="1"/>
  <c r="F35" i="1"/>
  <c r="F27" i="1"/>
  <c r="E17" i="1"/>
  <c r="D17" i="1" s="1"/>
  <c r="F17" i="1"/>
  <c r="F11" i="1"/>
  <c r="D11" i="1"/>
  <c r="H76" i="1"/>
  <c r="G76" i="1"/>
  <c r="F76" i="1"/>
  <c r="E76" i="1"/>
  <c r="H70" i="1"/>
  <c r="F70" i="1"/>
  <c r="F68" i="1"/>
  <c r="F64" i="1"/>
  <c r="E64" i="1"/>
  <c r="F62" i="1"/>
  <c r="E62" i="1"/>
  <c r="F60" i="1"/>
  <c r="F56" i="1"/>
  <c r="E56" i="1"/>
  <c r="F54" i="1"/>
  <c r="E54" i="1"/>
  <c r="E50" i="1"/>
  <c r="F48" i="1"/>
  <c r="E48" i="1"/>
  <c r="G46" i="1"/>
  <c r="F46" i="1"/>
  <c r="F44" i="1"/>
  <c r="E44" i="1"/>
  <c r="F40" i="1"/>
  <c r="F38" i="1"/>
  <c r="F34" i="1"/>
  <c r="F32" i="1"/>
  <c r="F30" i="1"/>
  <c r="E26" i="1"/>
  <c r="E24" i="1"/>
  <c r="F22" i="1"/>
  <c r="D20" i="1"/>
  <c r="F16" i="1"/>
  <c r="F14" i="1"/>
  <c r="D13" i="1"/>
  <c r="D14" i="1" s="1"/>
  <c r="F66" i="1" l="1"/>
  <c r="G66" i="1"/>
  <c r="F58" i="1"/>
  <c r="E58" i="1"/>
  <c r="F52" i="1"/>
  <c r="E52" i="1"/>
  <c r="F42" i="1"/>
  <c r="G42" i="1"/>
  <c r="E42" i="1"/>
  <c r="F36" i="1"/>
  <c r="F28" i="1"/>
  <c r="D27" i="1"/>
  <c r="D28" i="1" s="1"/>
  <c r="D31" i="1"/>
  <c r="D32" i="1" s="1"/>
  <c r="D33" i="1"/>
  <c r="D34" i="1" s="1"/>
  <c r="D37" i="1"/>
  <c r="D38" i="1" s="1"/>
  <c r="D39" i="1"/>
  <c r="D40" i="1" s="1"/>
  <c r="D43" i="1"/>
  <c r="D44" i="1" s="1"/>
  <c r="D45" i="1"/>
  <c r="D46" i="1" s="1"/>
  <c r="D47" i="1"/>
  <c r="D48" i="1" s="1"/>
  <c r="D49" i="1"/>
  <c r="D50" i="1" s="1"/>
  <c r="D53" i="1"/>
  <c r="D54" i="1" s="1"/>
  <c r="D55" i="1"/>
  <c r="D56" i="1" s="1"/>
  <c r="D59" i="1"/>
  <c r="D60" i="1" s="1"/>
  <c r="D61" i="1"/>
  <c r="D62" i="1" s="1"/>
  <c r="D63" i="1"/>
  <c r="D64" i="1" s="1"/>
  <c r="D67" i="1"/>
  <c r="D68" i="1" s="1"/>
  <c r="D69" i="1"/>
  <c r="D70" i="1" s="1"/>
  <c r="D75" i="1"/>
  <c r="D76" i="1" s="1"/>
  <c r="D29" i="1"/>
  <c r="D30" i="1" s="1"/>
  <c r="D21" i="1"/>
  <c r="D22" i="1" s="1"/>
  <c r="D23" i="1"/>
  <c r="D24" i="1" s="1"/>
  <c r="D25" i="1"/>
  <c r="D26" i="1" s="1"/>
  <c r="E18" i="1"/>
  <c r="F18" i="1"/>
  <c r="H9" i="1" l="1"/>
  <c r="H10" i="1" s="1"/>
  <c r="H66" i="1"/>
  <c r="E9" i="1"/>
  <c r="E10" i="1" s="1"/>
  <c r="G10" i="1"/>
  <c r="D18" i="1"/>
  <c r="D51" i="1"/>
  <c r="D52" i="1" s="1"/>
  <c r="D57" i="1"/>
  <c r="D58" i="1" s="1"/>
  <c r="D35" i="1"/>
  <c r="D36" i="1" s="1"/>
  <c r="D65" i="1"/>
  <c r="D66" i="1" s="1"/>
  <c r="D41" i="1"/>
  <c r="D42" i="1" s="1"/>
  <c r="D15" i="1"/>
  <c r="D16" i="1" s="1"/>
  <c r="D12" i="1"/>
  <c r="F12" i="1"/>
  <c r="F9" i="1"/>
  <c r="F10" i="1" s="1"/>
  <c r="D9" i="1" l="1"/>
  <c r="D10" i="1" s="1"/>
</calcChain>
</file>

<file path=xl/sharedStrings.xml><?xml version="1.0" encoding="utf-8"?>
<sst xmlns="http://schemas.openxmlformats.org/spreadsheetml/2006/main" count="115" uniqueCount="52">
  <si>
    <t>Наименование государственной программы, подпрограммы государственной программы, основного мероприятия, проекта</t>
  </si>
  <si>
    <t>Годы реализации</t>
  </si>
  <si>
    <t>Фактическое финансирование, тыс. руб.</t>
  </si>
  <si>
    <t>Всего</t>
  </si>
  <si>
    <t>Местные бюджеты</t>
  </si>
  <si>
    <t>Прочие источники</t>
  </si>
  <si>
    <t xml:space="preserve">Ответственный исполнитель, соисполнитель, участник </t>
  </si>
  <si>
    <t>Государственная программа Ленинградской области "Охрана окружающей среды Ленинградской области"</t>
  </si>
  <si>
    <t>Подпрограмма "Мониторинг, регулирование качества окружающей среды и формирование экологической культуры"</t>
  </si>
  <si>
    <t>Основное мероприятие 1.1 "Мониторинг состояния окружающей среды и обеспечение экологической безопасности"</t>
  </si>
  <si>
    <t>Основное мероприятие 1.2 "Формирование экологической культуры населения Ленинградской области"</t>
  </si>
  <si>
    <t>Подпрограмма "Развитие водохозяйственного комплекса"</t>
  </si>
  <si>
    <t>Основное мероприятие 2.1 "Защита от негативного воздействия вод и экологическая реабилитация водных объектов"</t>
  </si>
  <si>
    <t>Основное мероприятие 2.2 "Обеспечение безопасности гидротехнических сооружений"</t>
  </si>
  <si>
    <t>Основное мероприятие 2.3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</si>
  <si>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Основное мероприятие 2.4. Федеральный проект «Сохранение уникальных водных объектов» (региональный проект «Сохранение уникальных водных объектов (Ленинградская область)»)</t>
  </si>
  <si>
    <t>Подпрограмма "Особо охраняемые природные территории"</t>
  </si>
  <si>
    <t>Основное мероприятие 3.1 "Обеспечение управления и организация функционирования особо охраняемых природных территорий Ленинградской области"</t>
  </si>
  <si>
    <t>Основное мероприятие 3.2. «Развитие системы особо охраняемых природных территорий Ленинградской области»</t>
  </si>
  <si>
    <t>Основное мероприятие 3.3 «Организация и проведение государственной экологической экспертизы объектов регионального уровня»</t>
  </si>
  <si>
    <t>Подпрограмма "Минерально-сырьевая база"</t>
  </si>
  <si>
    <t>Основное мероприятие  4.1. "Обеспечение реализации государственных функций в сфере недропользования, охраны окружающей среды, водных отношений"</t>
  </si>
  <si>
    <t>Основное мероприятие 4.2  "Геологическое изучение и использование минерально-сырьевой базы"</t>
  </si>
  <si>
    <t>Подпрограмма "Развитие лесного хозяйства"</t>
  </si>
  <si>
    <t>Основное мероприятие 5.1 "Обеспечение государственного управления и реализации полномочий в области лесных отношений"</t>
  </si>
  <si>
    <t>Основное мероприятие 5.2 "Господдержка работы школьных лесничеств"</t>
  </si>
  <si>
    <t>Основное мероприятие 5.3 "Обеспечение охраны, защиты, воспроизводства лесов на землях лесного фонда"</t>
  </si>
  <si>
    <t>Основное мероприятие 5.4 Федеральный проект «Сохранение лесов» (региональный проект «Сохранение лесов» (Ленинградская область)»)</t>
  </si>
  <si>
    <t>Подпрограмма "Экологический надзор"</t>
  </si>
  <si>
    <t>Комитет государственного экологического надзора Ленинградской области</t>
  </si>
  <si>
    <t>Основное мероприятие 6.1 «Обеспечение реализации государственных полномочий в сфере государственного экологического надзора»</t>
  </si>
  <si>
    <t>Основное мероприятие 6.2. «Организация и осуществление государственного экологического надзора»</t>
  </si>
  <si>
    <t>Подпрограмма "Животный мир"</t>
  </si>
  <si>
    <t>Комитет по охране, контролю и регулированию использования объектов животного мира Ленинградской области</t>
  </si>
  <si>
    <t>Основное мероприятие 7.1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</si>
  <si>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7.2 "Обеспечение сохранения, проведения биотехнических мероприятий и использования объектов животного мира и охотничьих ресурсов"</t>
  </si>
  <si>
    <t>Основное мероприятие 7.3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</si>
  <si>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Подпрограмма "Обращение с отходами"</t>
  </si>
  <si>
    <t>Основное мероприятие 8.1 "Обеспечение реализации государственных функций в сфере обращения с отходами"</t>
  </si>
  <si>
    <t>Основное мероприятие 8.2 "Создание системы обращения с отходами производства и потребления на территории Ленинградской области"</t>
  </si>
  <si>
    <t>Основное мероприятие 8.3. Федеральный проект "Чистая страна"  (региональный проект "Чистая страна (Ленинградская область)")</t>
  </si>
  <si>
    <t>Приоритетный проект: «Создание системы обращения с твердыми коммунальными отходами на территории Ленинградской области. I этап: Проектирование и строительство объекта по переработке и размещению твердых коммунальных и отдельных видов промышленных отходов в муниципальном образовании Кингисеппский муниципальный район»</t>
  </si>
  <si>
    <t>Сведения о фактических расходах на реализацию
 государственной программы Ленинградской области "Охрана окружающей среды Ленинградской области"</t>
  </si>
  <si>
    <t>Федераль-ный бюджет</t>
  </si>
  <si>
    <t>Областной бюджет Ленинград-ской области</t>
  </si>
  <si>
    <t>Комитет по природным ресурсам Ленинградской области</t>
  </si>
  <si>
    <t>Комитет Ленинградской области по обращению с отходами</t>
  </si>
  <si>
    <t xml:space="preserve">Основное мероприятие 8.4. Федеральный проект "Комплексная система обращения с твердыми коммунальными отходами" (региональный проект "Комплексная система обращения с твердыми коммунальными отходами (Ленинградская область)" </t>
  </si>
  <si>
    <t>"Приложение 6а</t>
  </si>
  <si>
    <t>".</t>
  </si>
  <si>
    <t>к Государственной программе…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</si>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</sst>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0" xfId="0" applyNumberFormat="1" applyFont="1" applyFill="1"/>
    <xf numFmtId="0" fontId="2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topLeftCell="B1" zoomScale="85" zoomScaleNormal="85" workbookViewId="0">
      <selection activeCell="G10" sqref="G10"/>
    </sheetView>
  </sheetViews>
  <sheetFormatPr defaultRowHeight="15.75" x14ac:dyDescent="0.25"/>
  <cols>
    <col min="1" max="1" width="53.140625" style="1" customWidth="1"/>
    <col min="2" max="2" width="27.7109375" style="2" customWidth="1"/>
    <col min="3" max="3" width="9.28515625" style="2" customWidth="1"/>
    <col min="4" max="8" width="12.7109375" style="2" customWidth="1"/>
    <col min="9" max="9" width="12.5703125" style="1" bestFit="1" customWidth="1"/>
    <col min="10" max="16384" width="9.140625" style="1"/>
  </cols>
  <sheetData>
    <row r="1" spans="1:9" x14ac:dyDescent="0.25">
      <c r="H1" s="3" t="s">
        <v>48</v>
      </c>
    </row>
    <row r="2" spans="1:9" x14ac:dyDescent="0.25">
      <c r="H2" s="3" t="s">
        <v>50</v>
      </c>
    </row>
    <row r="4" spans="1:9" ht="30" customHeight="1" x14ac:dyDescent="0.25">
      <c r="A4" s="19" t="s">
        <v>42</v>
      </c>
      <c r="B4" s="19"/>
      <c r="C4" s="19"/>
      <c r="D4" s="19"/>
      <c r="E4" s="19"/>
      <c r="F4" s="19"/>
      <c r="G4" s="19"/>
      <c r="H4" s="19"/>
    </row>
    <row r="6" spans="1:9" ht="26.25" customHeight="1" x14ac:dyDescent="0.25">
      <c r="A6" s="20" t="s">
        <v>0</v>
      </c>
      <c r="B6" s="21" t="s">
        <v>6</v>
      </c>
      <c r="C6" s="20" t="s">
        <v>1</v>
      </c>
      <c r="D6" s="20" t="s">
        <v>2</v>
      </c>
      <c r="E6" s="20"/>
      <c r="F6" s="20"/>
      <c r="G6" s="20"/>
      <c r="H6" s="20"/>
    </row>
    <row r="7" spans="1:9" ht="78.75" x14ac:dyDescent="0.25">
      <c r="A7" s="20"/>
      <c r="B7" s="21"/>
      <c r="C7" s="20"/>
      <c r="D7" s="7" t="s">
        <v>3</v>
      </c>
      <c r="E7" s="7" t="s">
        <v>43</v>
      </c>
      <c r="F7" s="7" t="s">
        <v>44</v>
      </c>
      <c r="G7" s="7" t="s">
        <v>4</v>
      </c>
      <c r="H7" s="7" t="s">
        <v>5</v>
      </c>
    </row>
    <row r="8" spans="1:9" x14ac:dyDescent="0.25">
      <c r="A8" s="4">
        <v>1</v>
      </c>
      <c r="B8" s="8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</row>
    <row r="9" spans="1:9" s="16" customFormat="1" ht="54" customHeight="1" x14ac:dyDescent="0.25">
      <c r="A9" s="13" t="s">
        <v>7</v>
      </c>
      <c r="B9" s="12" t="s">
        <v>45</v>
      </c>
      <c r="C9" s="14">
        <v>2019</v>
      </c>
      <c r="D9" s="10">
        <f>SUM(E9:H9)</f>
        <v>2307474</v>
      </c>
      <c r="E9" s="10">
        <f>E11+E17+E27+E35+E41+E51+E57+E65+0.1</f>
        <v>634685.5</v>
      </c>
      <c r="F9" s="10">
        <f>F11+F17+F27+F35+F41+F51+F57+F65+0.1</f>
        <v>1570947.0999999999</v>
      </c>
      <c r="G9" s="10">
        <f>G11+G17+G27+G35+G41+G51+G57+G65</f>
        <v>6714.2</v>
      </c>
      <c r="H9" s="10">
        <f>H11+H17+H27+H35+H41+H51+H57+H65</f>
        <v>95127.2</v>
      </c>
      <c r="I9" s="15"/>
    </row>
    <row r="10" spans="1:9" s="16" customFormat="1" ht="18" customHeight="1" x14ac:dyDescent="0.25">
      <c r="A10" s="13" t="s">
        <v>51</v>
      </c>
      <c r="B10" s="12"/>
      <c r="C10" s="14"/>
      <c r="D10" s="10">
        <f>D9</f>
        <v>2307474</v>
      </c>
      <c r="E10" s="10">
        <f t="shared" ref="E10:H10" si="0">E9</f>
        <v>634685.5</v>
      </c>
      <c r="F10" s="10">
        <f t="shared" si="0"/>
        <v>1570947.0999999999</v>
      </c>
      <c r="G10" s="10">
        <f t="shared" si="0"/>
        <v>6714.2</v>
      </c>
      <c r="H10" s="10">
        <f t="shared" si="0"/>
        <v>95127.2</v>
      </c>
      <c r="I10" s="15"/>
    </row>
    <row r="11" spans="1:9" s="16" customFormat="1" ht="52.5" customHeight="1" x14ac:dyDescent="0.25">
      <c r="A11" s="13" t="s">
        <v>8</v>
      </c>
      <c r="B11" s="12" t="s">
        <v>45</v>
      </c>
      <c r="C11" s="14">
        <v>2019</v>
      </c>
      <c r="D11" s="10">
        <f>SUM(E11:H11)</f>
        <v>42239.5</v>
      </c>
      <c r="E11" s="10"/>
      <c r="F11" s="10">
        <f>F13+F15</f>
        <v>42239.5</v>
      </c>
      <c r="G11" s="10"/>
      <c r="H11" s="10"/>
    </row>
    <row r="12" spans="1:9" s="16" customFormat="1" ht="18" customHeight="1" x14ac:dyDescent="0.25">
      <c r="A12" s="13" t="s">
        <v>51</v>
      </c>
      <c r="B12" s="12"/>
      <c r="C12" s="14"/>
      <c r="D12" s="10">
        <f>D11</f>
        <v>42239.5</v>
      </c>
      <c r="E12" s="10"/>
      <c r="F12" s="10">
        <f t="shared" ref="F12" si="1">F11</f>
        <v>42239.5</v>
      </c>
      <c r="G12" s="10"/>
      <c r="H12" s="10"/>
      <c r="I12" s="15"/>
    </row>
    <row r="13" spans="1:9" s="16" customFormat="1" ht="52.5" customHeight="1" x14ac:dyDescent="0.25">
      <c r="A13" s="5" t="s">
        <v>9</v>
      </c>
      <c r="B13" s="12" t="s">
        <v>45</v>
      </c>
      <c r="C13" s="14">
        <v>2019</v>
      </c>
      <c r="D13" s="10">
        <f t="shared" ref="D13" si="2">SUM(E13:H13)</f>
        <v>37442</v>
      </c>
      <c r="E13" s="10"/>
      <c r="F13" s="10">
        <v>37442</v>
      </c>
      <c r="G13" s="10"/>
      <c r="H13" s="10"/>
    </row>
    <row r="14" spans="1:9" s="16" customFormat="1" ht="18" customHeight="1" x14ac:dyDescent="0.25">
      <c r="A14" s="13" t="s">
        <v>51</v>
      </c>
      <c r="B14" s="12"/>
      <c r="C14" s="14"/>
      <c r="D14" s="10">
        <f>D13</f>
        <v>37442</v>
      </c>
      <c r="E14" s="10"/>
      <c r="F14" s="10">
        <f t="shared" ref="F14" si="3">F13</f>
        <v>37442</v>
      </c>
      <c r="G14" s="10"/>
      <c r="H14" s="10"/>
      <c r="I14" s="15"/>
    </row>
    <row r="15" spans="1:9" s="16" customFormat="1" ht="48.75" customHeight="1" x14ac:dyDescent="0.25">
      <c r="A15" s="5" t="s">
        <v>10</v>
      </c>
      <c r="B15" s="12" t="s">
        <v>45</v>
      </c>
      <c r="C15" s="14">
        <v>2019</v>
      </c>
      <c r="D15" s="10">
        <f>SUM(E15:H15)</f>
        <v>4797.5</v>
      </c>
      <c r="E15" s="10"/>
      <c r="F15" s="10">
        <v>4797.5</v>
      </c>
      <c r="G15" s="10"/>
      <c r="H15" s="10"/>
    </row>
    <row r="16" spans="1:9" s="16" customFormat="1" ht="18" customHeight="1" x14ac:dyDescent="0.25">
      <c r="A16" s="13" t="s">
        <v>51</v>
      </c>
      <c r="B16" s="12"/>
      <c r="C16" s="14"/>
      <c r="D16" s="10">
        <f>D15</f>
        <v>4797.5</v>
      </c>
      <c r="E16" s="10"/>
      <c r="F16" s="10">
        <f t="shared" ref="F16" si="4">F15</f>
        <v>4797.5</v>
      </c>
      <c r="G16" s="10"/>
      <c r="H16" s="10"/>
      <c r="I16" s="15"/>
    </row>
    <row r="17" spans="1:9" s="16" customFormat="1" ht="52.5" customHeight="1" x14ac:dyDescent="0.25">
      <c r="A17" s="5" t="s">
        <v>11</v>
      </c>
      <c r="B17" s="12" t="s">
        <v>45</v>
      </c>
      <c r="C17" s="14">
        <v>2019</v>
      </c>
      <c r="D17" s="10">
        <f>SUM(E17:H17)</f>
        <v>39104</v>
      </c>
      <c r="E17" s="10">
        <f>E19+E21+E23+E25</f>
        <v>13272.3</v>
      </c>
      <c r="F17" s="10">
        <f>F19+F21+F23+F25</f>
        <v>25831.7</v>
      </c>
      <c r="G17" s="10"/>
      <c r="H17" s="10"/>
    </row>
    <row r="18" spans="1:9" s="16" customFormat="1" ht="18" customHeight="1" x14ac:dyDescent="0.25">
      <c r="A18" s="13" t="s">
        <v>51</v>
      </c>
      <c r="B18" s="12"/>
      <c r="C18" s="14"/>
      <c r="D18" s="10">
        <f>D17</f>
        <v>39104</v>
      </c>
      <c r="E18" s="10">
        <f t="shared" ref="E18" si="5">E17</f>
        <v>13272.3</v>
      </c>
      <c r="F18" s="10">
        <f t="shared" ref="F18" si="6">F17</f>
        <v>25831.7</v>
      </c>
      <c r="G18" s="10"/>
      <c r="H18" s="10"/>
      <c r="I18" s="15"/>
    </row>
    <row r="19" spans="1:9" s="16" customFormat="1" ht="51.75" hidden="1" customHeight="1" x14ac:dyDescent="0.25">
      <c r="A19" s="5" t="s">
        <v>12</v>
      </c>
      <c r="B19" s="12" t="s">
        <v>45</v>
      </c>
      <c r="C19" s="14">
        <v>2019</v>
      </c>
      <c r="D19" s="10">
        <v>0</v>
      </c>
      <c r="E19" s="10"/>
      <c r="F19" s="10"/>
      <c r="G19" s="10"/>
      <c r="H19" s="10"/>
    </row>
    <row r="20" spans="1:9" s="16" customFormat="1" ht="18" hidden="1" customHeight="1" x14ac:dyDescent="0.25">
      <c r="A20" s="13" t="s">
        <v>51</v>
      </c>
      <c r="B20" s="12"/>
      <c r="C20" s="14"/>
      <c r="D20" s="10">
        <f>D19</f>
        <v>0</v>
      </c>
      <c r="E20" s="10"/>
      <c r="F20" s="10"/>
      <c r="G20" s="10"/>
      <c r="H20" s="10"/>
      <c r="I20" s="15"/>
    </row>
    <row r="21" spans="1:9" s="16" customFormat="1" ht="52.5" customHeight="1" x14ac:dyDescent="0.25">
      <c r="A21" s="5" t="s">
        <v>13</v>
      </c>
      <c r="B21" s="12" t="s">
        <v>45</v>
      </c>
      <c r="C21" s="14">
        <v>2019</v>
      </c>
      <c r="D21" s="10">
        <f t="shared" ref="D21:D27" si="7">SUM(E21:H21)</f>
        <v>25831.7</v>
      </c>
      <c r="E21" s="10"/>
      <c r="F21" s="10">
        <v>25831.7</v>
      </c>
      <c r="G21" s="10"/>
      <c r="H21" s="10"/>
    </row>
    <row r="22" spans="1:9" s="16" customFormat="1" ht="18" customHeight="1" x14ac:dyDescent="0.25">
      <c r="A22" s="13" t="s">
        <v>51</v>
      </c>
      <c r="B22" s="12"/>
      <c r="C22" s="14"/>
      <c r="D22" s="10">
        <f>D21</f>
        <v>25831.7</v>
      </c>
      <c r="E22" s="10"/>
      <c r="F22" s="10">
        <f t="shared" ref="F22" si="8">F21</f>
        <v>25831.7</v>
      </c>
      <c r="G22" s="10"/>
      <c r="H22" s="10"/>
      <c r="I22" s="15"/>
    </row>
    <row r="23" spans="1:9" s="16" customFormat="1" ht="85.5" customHeight="1" x14ac:dyDescent="0.25">
      <c r="A23" s="9" t="s">
        <v>14</v>
      </c>
      <c r="B23" s="12" t="s">
        <v>45</v>
      </c>
      <c r="C23" s="14">
        <v>2019</v>
      </c>
      <c r="D23" s="10">
        <f t="shared" si="7"/>
        <v>9076.1</v>
      </c>
      <c r="E23" s="10">
        <v>9076.1</v>
      </c>
      <c r="F23" s="10"/>
      <c r="G23" s="10"/>
      <c r="H23" s="10"/>
    </row>
    <row r="24" spans="1:9" s="16" customFormat="1" ht="18" customHeight="1" x14ac:dyDescent="0.25">
      <c r="A24" s="13" t="s">
        <v>51</v>
      </c>
      <c r="B24" s="12"/>
      <c r="C24" s="14"/>
      <c r="D24" s="10">
        <f>D23</f>
        <v>9076.1</v>
      </c>
      <c r="E24" s="10">
        <f t="shared" ref="E24" si="9">E23</f>
        <v>9076.1</v>
      </c>
      <c r="F24" s="10"/>
      <c r="G24" s="10"/>
      <c r="H24" s="10"/>
      <c r="I24" s="15"/>
    </row>
    <row r="25" spans="1:9" s="16" customFormat="1" ht="69" customHeight="1" x14ac:dyDescent="0.25">
      <c r="A25" s="9" t="s">
        <v>15</v>
      </c>
      <c r="B25" s="12" t="s">
        <v>45</v>
      </c>
      <c r="C25" s="14">
        <v>2019</v>
      </c>
      <c r="D25" s="10">
        <f t="shared" si="7"/>
        <v>4196.2</v>
      </c>
      <c r="E25" s="10">
        <v>4196.2</v>
      </c>
      <c r="F25" s="10"/>
      <c r="G25" s="10"/>
      <c r="H25" s="10"/>
    </row>
    <row r="26" spans="1:9" s="16" customFormat="1" ht="18" customHeight="1" x14ac:dyDescent="0.25">
      <c r="A26" s="13" t="s">
        <v>51</v>
      </c>
      <c r="B26" s="12"/>
      <c r="C26" s="14"/>
      <c r="D26" s="10">
        <f>D25</f>
        <v>4196.2</v>
      </c>
      <c r="E26" s="10">
        <f t="shared" ref="E26" si="10">E25</f>
        <v>4196.2</v>
      </c>
      <c r="F26" s="10"/>
      <c r="G26" s="10"/>
      <c r="H26" s="10"/>
      <c r="I26" s="15"/>
    </row>
    <row r="27" spans="1:9" s="16" customFormat="1" ht="53.25" customHeight="1" x14ac:dyDescent="0.25">
      <c r="A27" s="5" t="s">
        <v>16</v>
      </c>
      <c r="B27" s="12" t="s">
        <v>45</v>
      </c>
      <c r="C27" s="14">
        <v>2019</v>
      </c>
      <c r="D27" s="10">
        <f t="shared" si="7"/>
        <v>59271.200000000004</v>
      </c>
      <c r="E27" s="10"/>
      <c r="F27" s="10">
        <f>F29+F31+F33</f>
        <v>59271.200000000004</v>
      </c>
      <c r="G27" s="10"/>
      <c r="H27" s="10"/>
    </row>
    <row r="28" spans="1:9" s="16" customFormat="1" ht="18" customHeight="1" x14ac:dyDescent="0.25">
      <c r="A28" s="13" t="s">
        <v>51</v>
      </c>
      <c r="B28" s="12"/>
      <c r="C28" s="14"/>
      <c r="D28" s="10">
        <f>D27</f>
        <v>59271.200000000004</v>
      </c>
      <c r="E28" s="10"/>
      <c r="F28" s="10">
        <f t="shared" ref="F28" si="11">F27</f>
        <v>59271.200000000004</v>
      </c>
      <c r="G28" s="10"/>
      <c r="H28" s="10"/>
      <c r="I28" s="15"/>
    </row>
    <row r="29" spans="1:9" s="16" customFormat="1" ht="67.5" customHeight="1" x14ac:dyDescent="0.25">
      <c r="A29" s="5" t="s">
        <v>17</v>
      </c>
      <c r="B29" s="12" t="s">
        <v>45</v>
      </c>
      <c r="C29" s="14">
        <v>2019</v>
      </c>
      <c r="D29" s="10">
        <f>SUM(E29:H29)</f>
        <v>56189.4</v>
      </c>
      <c r="E29" s="10"/>
      <c r="F29" s="10">
        <v>56189.4</v>
      </c>
      <c r="G29" s="10"/>
      <c r="H29" s="10"/>
    </row>
    <row r="30" spans="1:9" s="16" customFormat="1" ht="18" customHeight="1" x14ac:dyDescent="0.25">
      <c r="A30" s="13" t="s">
        <v>51</v>
      </c>
      <c r="B30" s="12"/>
      <c r="C30" s="14"/>
      <c r="D30" s="10">
        <f>D29</f>
        <v>56189.4</v>
      </c>
      <c r="E30" s="10"/>
      <c r="F30" s="10">
        <f t="shared" ref="F30" si="12">F29</f>
        <v>56189.4</v>
      </c>
      <c r="G30" s="10"/>
      <c r="H30" s="10"/>
      <c r="I30" s="15"/>
    </row>
    <row r="31" spans="1:9" s="16" customFormat="1" ht="53.25" customHeight="1" x14ac:dyDescent="0.25">
      <c r="A31" s="5" t="s">
        <v>18</v>
      </c>
      <c r="B31" s="12" t="s">
        <v>45</v>
      </c>
      <c r="C31" s="14">
        <v>2019</v>
      </c>
      <c r="D31" s="10">
        <f t="shared" ref="D31:D69" si="13">SUM(E31:H31)</f>
        <v>2901.3</v>
      </c>
      <c r="E31" s="10"/>
      <c r="F31" s="10">
        <v>2901.3</v>
      </c>
      <c r="G31" s="10"/>
      <c r="H31" s="10"/>
    </row>
    <row r="32" spans="1:9" s="16" customFormat="1" ht="18" customHeight="1" x14ac:dyDescent="0.25">
      <c r="A32" s="13" t="s">
        <v>51</v>
      </c>
      <c r="B32" s="12"/>
      <c r="C32" s="14"/>
      <c r="D32" s="10">
        <f>D31</f>
        <v>2901.3</v>
      </c>
      <c r="E32" s="10"/>
      <c r="F32" s="10">
        <f t="shared" ref="F32" si="14">F31</f>
        <v>2901.3</v>
      </c>
      <c r="G32" s="10"/>
      <c r="H32" s="10"/>
      <c r="I32" s="15"/>
    </row>
    <row r="33" spans="1:9" s="16" customFormat="1" ht="54" customHeight="1" x14ac:dyDescent="0.25">
      <c r="A33" s="5" t="s">
        <v>19</v>
      </c>
      <c r="B33" s="12" t="s">
        <v>45</v>
      </c>
      <c r="C33" s="14">
        <v>2019</v>
      </c>
      <c r="D33" s="10">
        <f t="shared" si="13"/>
        <v>180.5</v>
      </c>
      <c r="E33" s="10"/>
      <c r="F33" s="10">
        <v>180.5</v>
      </c>
      <c r="G33" s="10"/>
      <c r="H33" s="10"/>
    </row>
    <row r="34" spans="1:9" s="16" customFormat="1" ht="18" customHeight="1" x14ac:dyDescent="0.25">
      <c r="A34" s="13" t="s">
        <v>51</v>
      </c>
      <c r="B34" s="12"/>
      <c r="C34" s="14"/>
      <c r="D34" s="10">
        <f>D33</f>
        <v>180.5</v>
      </c>
      <c r="E34" s="10"/>
      <c r="F34" s="10">
        <f t="shared" ref="F34" si="15">F33</f>
        <v>180.5</v>
      </c>
      <c r="G34" s="10"/>
      <c r="H34" s="10"/>
      <c r="I34" s="15"/>
    </row>
    <row r="35" spans="1:9" s="16" customFormat="1" ht="54" customHeight="1" x14ac:dyDescent="0.25">
      <c r="A35" s="5" t="s">
        <v>20</v>
      </c>
      <c r="B35" s="12" t="s">
        <v>45</v>
      </c>
      <c r="C35" s="14">
        <v>2019</v>
      </c>
      <c r="D35" s="10">
        <f t="shared" si="13"/>
        <v>31618</v>
      </c>
      <c r="E35" s="10"/>
      <c r="F35" s="10">
        <f>F37+F39</f>
        <v>31618</v>
      </c>
      <c r="G35" s="10"/>
      <c r="H35" s="10"/>
    </row>
    <row r="36" spans="1:9" s="16" customFormat="1" ht="18" customHeight="1" x14ac:dyDescent="0.25">
      <c r="A36" s="13" t="s">
        <v>51</v>
      </c>
      <c r="B36" s="12"/>
      <c r="C36" s="14"/>
      <c r="D36" s="10">
        <f>D35</f>
        <v>31618</v>
      </c>
      <c r="E36" s="10"/>
      <c r="F36" s="10">
        <f t="shared" ref="F36" si="16">F35</f>
        <v>31618</v>
      </c>
      <c r="G36" s="10"/>
      <c r="H36" s="10"/>
      <c r="I36" s="15"/>
    </row>
    <row r="37" spans="1:9" s="16" customFormat="1" ht="66" customHeight="1" x14ac:dyDescent="0.25">
      <c r="A37" s="5" t="s">
        <v>21</v>
      </c>
      <c r="B37" s="12" t="s">
        <v>45</v>
      </c>
      <c r="C37" s="14">
        <v>2019</v>
      </c>
      <c r="D37" s="10">
        <f t="shared" si="13"/>
        <v>23194</v>
      </c>
      <c r="E37" s="10"/>
      <c r="F37" s="10">
        <v>23194</v>
      </c>
      <c r="G37" s="10"/>
      <c r="H37" s="10"/>
    </row>
    <row r="38" spans="1:9" s="16" customFormat="1" ht="18" customHeight="1" x14ac:dyDescent="0.25">
      <c r="A38" s="13" t="s">
        <v>51</v>
      </c>
      <c r="B38" s="12"/>
      <c r="C38" s="14"/>
      <c r="D38" s="10">
        <f>D37</f>
        <v>23194</v>
      </c>
      <c r="E38" s="10"/>
      <c r="F38" s="10">
        <f t="shared" ref="F38" si="17">F37</f>
        <v>23194</v>
      </c>
      <c r="G38" s="10"/>
      <c r="H38" s="10"/>
      <c r="I38" s="15"/>
    </row>
    <row r="39" spans="1:9" s="16" customFormat="1" ht="54.75" customHeight="1" x14ac:dyDescent="0.25">
      <c r="A39" s="5" t="s">
        <v>22</v>
      </c>
      <c r="B39" s="12" t="s">
        <v>45</v>
      </c>
      <c r="C39" s="14">
        <v>2019</v>
      </c>
      <c r="D39" s="10">
        <f t="shared" si="13"/>
        <v>8424</v>
      </c>
      <c r="E39" s="10"/>
      <c r="F39" s="10">
        <v>8424</v>
      </c>
      <c r="G39" s="10"/>
      <c r="H39" s="10"/>
    </row>
    <row r="40" spans="1:9" s="16" customFormat="1" ht="18" customHeight="1" x14ac:dyDescent="0.25">
      <c r="A40" s="13" t="s">
        <v>51</v>
      </c>
      <c r="B40" s="12"/>
      <c r="C40" s="14"/>
      <c r="D40" s="10">
        <f>D39</f>
        <v>8424</v>
      </c>
      <c r="E40" s="10"/>
      <c r="F40" s="10">
        <f t="shared" ref="F40" si="18">F39</f>
        <v>8424</v>
      </c>
      <c r="G40" s="10"/>
      <c r="H40" s="10"/>
      <c r="I40" s="15"/>
    </row>
    <row r="41" spans="1:9" s="16" customFormat="1" ht="54" customHeight="1" x14ac:dyDescent="0.25">
      <c r="A41" s="5" t="s">
        <v>23</v>
      </c>
      <c r="B41" s="12" t="s">
        <v>45</v>
      </c>
      <c r="C41" s="14">
        <v>2019</v>
      </c>
      <c r="D41" s="10">
        <f t="shared" si="13"/>
        <v>1683392.7999999998</v>
      </c>
      <c r="E41" s="10">
        <f>E43+E45+E47+E49</f>
        <v>613765.4</v>
      </c>
      <c r="F41" s="10">
        <f>F43+F45+F47+F49</f>
        <v>1069493.3999999999</v>
      </c>
      <c r="G41" s="10">
        <v>134</v>
      </c>
      <c r="H41" s="10"/>
      <c r="I41" s="15"/>
    </row>
    <row r="42" spans="1:9" s="16" customFormat="1" ht="18" customHeight="1" x14ac:dyDescent="0.25">
      <c r="A42" s="13" t="s">
        <v>51</v>
      </c>
      <c r="B42" s="12"/>
      <c r="C42" s="14"/>
      <c r="D42" s="10">
        <f>D41</f>
        <v>1683392.7999999998</v>
      </c>
      <c r="E42" s="10">
        <f t="shared" ref="E42" si="19">E41</f>
        <v>613765.4</v>
      </c>
      <c r="F42" s="10">
        <f t="shared" ref="F42" si="20">F41</f>
        <v>1069493.3999999999</v>
      </c>
      <c r="G42" s="10">
        <f t="shared" ref="G42" si="21">G41</f>
        <v>134</v>
      </c>
      <c r="H42" s="10"/>
      <c r="I42" s="15"/>
    </row>
    <row r="43" spans="1:9" s="16" customFormat="1" ht="53.25" customHeight="1" x14ac:dyDescent="0.25">
      <c r="A43" s="5" t="s">
        <v>24</v>
      </c>
      <c r="B43" s="12" t="s">
        <v>45</v>
      </c>
      <c r="C43" s="14">
        <v>2019</v>
      </c>
      <c r="D43" s="10">
        <f t="shared" si="13"/>
        <v>1333598.7</v>
      </c>
      <c r="E43" s="10">
        <v>348459.8</v>
      </c>
      <c r="F43" s="10">
        <v>985138.9</v>
      </c>
      <c r="G43" s="10"/>
      <c r="H43" s="10"/>
    </row>
    <row r="44" spans="1:9" s="16" customFormat="1" ht="18" customHeight="1" x14ac:dyDescent="0.25">
      <c r="A44" s="13" t="s">
        <v>51</v>
      </c>
      <c r="B44" s="12"/>
      <c r="C44" s="14"/>
      <c r="D44" s="10">
        <f>D43</f>
        <v>1333598.7</v>
      </c>
      <c r="E44" s="10">
        <f t="shared" ref="E44" si="22">E43</f>
        <v>348459.8</v>
      </c>
      <c r="F44" s="10">
        <f t="shared" ref="F44" si="23">F43</f>
        <v>985138.9</v>
      </c>
      <c r="G44" s="10"/>
      <c r="H44" s="10"/>
      <c r="I44" s="15"/>
    </row>
    <row r="45" spans="1:9" s="16" customFormat="1" ht="48.75" customHeight="1" x14ac:dyDescent="0.25">
      <c r="A45" s="5" t="s">
        <v>25</v>
      </c>
      <c r="B45" s="12" t="s">
        <v>45</v>
      </c>
      <c r="C45" s="14">
        <v>2019</v>
      </c>
      <c r="D45" s="10">
        <f t="shared" si="13"/>
        <v>2510</v>
      </c>
      <c r="E45" s="10"/>
      <c r="F45" s="10">
        <v>2376</v>
      </c>
      <c r="G45" s="10">
        <v>134</v>
      </c>
      <c r="H45" s="10"/>
    </row>
    <row r="46" spans="1:9" s="16" customFormat="1" ht="18" customHeight="1" x14ac:dyDescent="0.25">
      <c r="A46" s="13" t="s">
        <v>51</v>
      </c>
      <c r="B46" s="12"/>
      <c r="C46" s="14"/>
      <c r="D46" s="10">
        <f>D45</f>
        <v>2510</v>
      </c>
      <c r="E46" s="10"/>
      <c r="F46" s="10">
        <f t="shared" ref="F46" si="24">F45</f>
        <v>2376</v>
      </c>
      <c r="G46" s="10">
        <f t="shared" ref="G46" si="25">G45</f>
        <v>134</v>
      </c>
      <c r="H46" s="10"/>
      <c r="I46" s="15"/>
    </row>
    <row r="47" spans="1:9" s="16" customFormat="1" ht="54" customHeight="1" x14ac:dyDescent="0.25">
      <c r="A47" s="9" t="s">
        <v>26</v>
      </c>
      <c r="B47" s="12" t="s">
        <v>45</v>
      </c>
      <c r="C47" s="14">
        <v>2019</v>
      </c>
      <c r="D47" s="10">
        <f t="shared" si="13"/>
        <v>142077</v>
      </c>
      <c r="E47" s="10">
        <v>60098.5</v>
      </c>
      <c r="F47" s="10">
        <v>81978.5</v>
      </c>
      <c r="G47" s="10"/>
      <c r="H47" s="10"/>
    </row>
    <row r="48" spans="1:9" s="16" customFormat="1" ht="18" customHeight="1" x14ac:dyDescent="0.25">
      <c r="A48" s="13" t="s">
        <v>51</v>
      </c>
      <c r="B48" s="12"/>
      <c r="C48" s="14"/>
      <c r="D48" s="10">
        <f>D47</f>
        <v>142077</v>
      </c>
      <c r="E48" s="10">
        <f t="shared" ref="E48" si="26">E47</f>
        <v>60098.5</v>
      </c>
      <c r="F48" s="10">
        <f t="shared" ref="F48" si="27">F47</f>
        <v>81978.5</v>
      </c>
      <c r="G48" s="10"/>
      <c r="H48" s="10"/>
      <c r="I48" s="15"/>
    </row>
    <row r="49" spans="1:9" s="16" customFormat="1" ht="53.25" customHeight="1" x14ac:dyDescent="0.25">
      <c r="A49" s="9" t="s">
        <v>27</v>
      </c>
      <c r="B49" s="12" t="s">
        <v>45</v>
      </c>
      <c r="C49" s="14">
        <v>2019</v>
      </c>
      <c r="D49" s="10">
        <f t="shared" si="13"/>
        <v>205207.1</v>
      </c>
      <c r="E49" s="10">
        <v>205207.1</v>
      </c>
      <c r="F49" s="10"/>
      <c r="G49" s="10"/>
      <c r="H49" s="10"/>
    </row>
    <row r="50" spans="1:9" s="16" customFormat="1" ht="18" customHeight="1" x14ac:dyDescent="0.25">
      <c r="A50" s="13" t="s">
        <v>51</v>
      </c>
      <c r="B50" s="12"/>
      <c r="C50" s="14"/>
      <c r="D50" s="10">
        <f>D49</f>
        <v>205207.1</v>
      </c>
      <c r="E50" s="10">
        <f t="shared" ref="E50" si="28">E49</f>
        <v>205207.1</v>
      </c>
      <c r="F50" s="10"/>
      <c r="G50" s="10"/>
      <c r="H50" s="10"/>
      <c r="I50" s="15"/>
    </row>
    <row r="51" spans="1:9" s="16" customFormat="1" ht="57.75" customHeight="1" x14ac:dyDescent="0.25">
      <c r="A51" s="5" t="s">
        <v>28</v>
      </c>
      <c r="B51" s="11" t="s">
        <v>29</v>
      </c>
      <c r="C51" s="14">
        <v>2019</v>
      </c>
      <c r="D51" s="10">
        <f t="shared" si="13"/>
        <v>69037.2</v>
      </c>
      <c r="E51" s="10">
        <f>E53+E55</f>
        <v>2278.6999999999998</v>
      </c>
      <c r="F51" s="10">
        <f>F53+F55</f>
        <v>66758.5</v>
      </c>
      <c r="G51" s="10"/>
      <c r="H51" s="10"/>
      <c r="I51" s="17"/>
    </row>
    <row r="52" spans="1:9" s="16" customFormat="1" ht="18" customHeight="1" x14ac:dyDescent="0.25">
      <c r="A52" s="13" t="s">
        <v>51</v>
      </c>
      <c r="B52" s="12"/>
      <c r="C52" s="14"/>
      <c r="D52" s="10">
        <f>D51</f>
        <v>69037.2</v>
      </c>
      <c r="E52" s="10">
        <f t="shared" ref="E52" si="29">E51</f>
        <v>2278.6999999999998</v>
      </c>
      <c r="F52" s="10">
        <f t="shared" ref="F52" si="30">F51</f>
        <v>66758.5</v>
      </c>
      <c r="G52" s="10"/>
      <c r="H52" s="10"/>
      <c r="I52" s="15"/>
    </row>
    <row r="53" spans="1:9" s="16" customFormat="1" ht="58.5" customHeight="1" x14ac:dyDescent="0.25">
      <c r="A53" s="5" t="s">
        <v>30</v>
      </c>
      <c r="B53" s="11" t="s">
        <v>29</v>
      </c>
      <c r="C53" s="14">
        <v>2019</v>
      </c>
      <c r="D53" s="10">
        <f t="shared" si="13"/>
        <v>64096.700000000004</v>
      </c>
      <c r="E53" s="10">
        <v>425.4</v>
      </c>
      <c r="F53" s="10">
        <v>63671.3</v>
      </c>
      <c r="G53" s="10"/>
      <c r="H53" s="10"/>
      <c r="I53" s="17"/>
    </row>
    <row r="54" spans="1:9" s="16" customFormat="1" ht="18" customHeight="1" x14ac:dyDescent="0.25">
      <c r="A54" s="13" t="s">
        <v>51</v>
      </c>
      <c r="B54" s="12"/>
      <c r="C54" s="14"/>
      <c r="D54" s="10">
        <f>D53</f>
        <v>64096.700000000004</v>
      </c>
      <c r="E54" s="10">
        <f t="shared" ref="E54" si="31">E53</f>
        <v>425.4</v>
      </c>
      <c r="F54" s="10">
        <f t="shared" ref="F54" si="32">F53</f>
        <v>63671.3</v>
      </c>
      <c r="G54" s="10"/>
      <c r="H54" s="10"/>
      <c r="I54" s="15"/>
    </row>
    <row r="55" spans="1:9" s="16" customFormat="1" ht="52.5" customHeight="1" x14ac:dyDescent="0.25">
      <c r="A55" s="9" t="s">
        <v>31</v>
      </c>
      <c r="B55" s="11" t="s">
        <v>29</v>
      </c>
      <c r="C55" s="14">
        <v>2019</v>
      </c>
      <c r="D55" s="10">
        <f t="shared" si="13"/>
        <v>4940.5</v>
      </c>
      <c r="E55" s="10">
        <v>1853.3</v>
      </c>
      <c r="F55" s="10">
        <v>3087.2</v>
      </c>
      <c r="G55" s="10"/>
      <c r="H55" s="10"/>
      <c r="I55" s="17"/>
    </row>
    <row r="56" spans="1:9" s="16" customFormat="1" ht="18" customHeight="1" x14ac:dyDescent="0.25">
      <c r="A56" s="13" t="s">
        <v>51</v>
      </c>
      <c r="B56" s="12"/>
      <c r="C56" s="14"/>
      <c r="D56" s="10">
        <f>D55</f>
        <v>4940.5</v>
      </c>
      <c r="E56" s="10">
        <f t="shared" ref="E56" si="33">E55</f>
        <v>1853.3</v>
      </c>
      <c r="F56" s="10">
        <f t="shared" ref="F56" si="34">F55</f>
        <v>3087.2</v>
      </c>
      <c r="G56" s="10"/>
      <c r="H56" s="10"/>
      <c r="I56" s="15"/>
    </row>
    <row r="57" spans="1:9" s="16" customFormat="1" ht="106.5" customHeight="1" x14ac:dyDescent="0.25">
      <c r="A57" s="5" t="s">
        <v>32</v>
      </c>
      <c r="B57" s="11" t="s">
        <v>33</v>
      </c>
      <c r="C57" s="14">
        <v>2019</v>
      </c>
      <c r="D57" s="10">
        <f t="shared" si="13"/>
        <v>100506.70000000001</v>
      </c>
      <c r="E57" s="10">
        <f>E59+E61+E63</f>
        <v>5369</v>
      </c>
      <c r="F57" s="10">
        <f>F59+F61+F63</f>
        <v>95137.700000000012</v>
      </c>
      <c r="G57" s="10"/>
      <c r="H57" s="10"/>
    </row>
    <row r="58" spans="1:9" s="16" customFormat="1" ht="18" customHeight="1" x14ac:dyDescent="0.25">
      <c r="A58" s="13" t="s">
        <v>51</v>
      </c>
      <c r="B58" s="12"/>
      <c r="C58" s="14"/>
      <c r="D58" s="10">
        <f>D57</f>
        <v>100506.70000000001</v>
      </c>
      <c r="E58" s="10">
        <f t="shared" ref="E58" si="35">E57</f>
        <v>5369</v>
      </c>
      <c r="F58" s="10">
        <f t="shared" ref="F58" si="36">F57</f>
        <v>95137.700000000012</v>
      </c>
      <c r="G58" s="10"/>
      <c r="H58" s="10"/>
      <c r="I58" s="15"/>
    </row>
    <row r="59" spans="1:9" s="16" customFormat="1" ht="106.5" customHeight="1" x14ac:dyDescent="0.25">
      <c r="A59" s="5" t="s">
        <v>34</v>
      </c>
      <c r="B59" s="11" t="s">
        <v>33</v>
      </c>
      <c r="C59" s="14">
        <v>2019</v>
      </c>
      <c r="D59" s="10">
        <f t="shared" si="13"/>
        <v>64337.100000000006</v>
      </c>
      <c r="E59" s="10"/>
      <c r="F59" s="10">
        <v>64337.100000000006</v>
      </c>
      <c r="G59" s="10"/>
      <c r="H59" s="10"/>
    </row>
    <row r="60" spans="1:9" s="16" customFormat="1" ht="18" customHeight="1" x14ac:dyDescent="0.25">
      <c r="A60" s="13" t="s">
        <v>51</v>
      </c>
      <c r="B60" s="12"/>
      <c r="C60" s="14"/>
      <c r="D60" s="10">
        <f>D59</f>
        <v>64337.100000000006</v>
      </c>
      <c r="E60" s="10"/>
      <c r="F60" s="10">
        <f t="shared" ref="F60" si="37">F59</f>
        <v>64337.100000000006</v>
      </c>
      <c r="G60" s="10"/>
      <c r="H60" s="10"/>
      <c r="I60" s="15"/>
    </row>
    <row r="61" spans="1:9" s="16" customFormat="1" ht="106.5" customHeight="1" x14ac:dyDescent="0.25">
      <c r="A61" s="5" t="s">
        <v>35</v>
      </c>
      <c r="B61" s="11" t="s">
        <v>33</v>
      </c>
      <c r="C61" s="14">
        <v>2019</v>
      </c>
      <c r="D61" s="10">
        <f t="shared" si="13"/>
        <v>3268.8</v>
      </c>
      <c r="E61" s="10">
        <v>1702</v>
      </c>
      <c r="F61" s="10">
        <v>1566.8000000000002</v>
      </c>
      <c r="G61" s="10"/>
      <c r="H61" s="10"/>
    </row>
    <row r="62" spans="1:9" s="16" customFormat="1" ht="18" customHeight="1" x14ac:dyDescent="0.25">
      <c r="A62" s="13" t="s">
        <v>51</v>
      </c>
      <c r="B62" s="12"/>
      <c r="C62" s="14"/>
      <c r="D62" s="10">
        <f>D61</f>
        <v>3268.8</v>
      </c>
      <c r="E62" s="10">
        <f t="shared" ref="E62" si="38">E61</f>
        <v>1702</v>
      </c>
      <c r="F62" s="10">
        <f t="shared" ref="F62" si="39">F61</f>
        <v>1566.8000000000002</v>
      </c>
      <c r="G62" s="10"/>
      <c r="H62" s="10"/>
      <c r="I62" s="15"/>
    </row>
    <row r="63" spans="1:9" s="16" customFormat="1" ht="99.75" customHeight="1" x14ac:dyDescent="0.25">
      <c r="A63" s="5" t="s">
        <v>36</v>
      </c>
      <c r="B63" s="11" t="s">
        <v>33</v>
      </c>
      <c r="C63" s="14">
        <v>2019</v>
      </c>
      <c r="D63" s="10">
        <f t="shared" si="13"/>
        <v>32900.800000000003</v>
      </c>
      <c r="E63" s="10">
        <v>3667</v>
      </c>
      <c r="F63" s="10">
        <v>29233.800000000003</v>
      </c>
      <c r="G63" s="10"/>
      <c r="H63" s="10"/>
    </row>
    <row r="64" spans="1:9" s="16" customFormat="1" ht="18" customHeight="1" x14ac:dyDescent="0.25">
      <c r="A64" s="13" t="s">
        <v>51</v>
      </c>
      <c r="B64" s="12"/>
      <c r="C64" s="14"/>
      <c r="D64" s="10">
        <f>D63</f>
        <v>32900.800000000003</v>
      </c>
      <c r="E64" s="10">
        <f t="shared" ref="E64" si="40">E63</f>
        <v>3667</v>
      </c>
      <c r="F64" s="10">
        <f t="shared" ref="F64" si="41">F63</f>
        <v>29233.800000000003</v>
      </c>
      <c r="G64" s="10"/>
      <c r="H64" s="10"/>
      <c r="I64" s="15"/>
    </row>
    <row r="65" spans="1:9" s="16" customFormat="1" ht="54" customHeight="1" x14ac:dyDescent="0.25">
      <c r="A65" s="5" t="s">
        <v>37</v>
      </c>
      <c r="B65" s="11" t="s">
        <v>46</v>
      </c>
      <c r="C65" s="14">
        <v>2019</v>
      </c>
      <c r="D65" s="10">
        <f t="shared" si="13"/>
        <v>282304.40000000002</v>
      </c>
      <c r="E65" s="10"/>
      <c r="F65" s="10">
        <f>F67+F69+F71+F73+F75</f>
        <v>180597</v>
      </c>
      <c r="G65" s="10">
        <f>G67+G69+G71+G73+G75</f>
        <v>6580.2</v>
      </c>
      <c r="H65" s="10">
        <f>H67+H69+H71+H73+H75</f>
        <v>95127.2</v>
      </c>
    </row>
    <row r="66" spans="1:9" s="16" customFormat="1" ht="18" customHeight="1" x14ac:dyDescent="0.25">
      <c r="A66" s="13" t="s">
        <v>51</v>
      </c>
      <c r="B66" s="12"/>
      <c r="C66" s="14"/>
      <c r="D66" s="10">
        <f>D65</f>
        <v>282304.40000000002</v>
      </c>
      <c r="E66" s="10"/>
      <c r="F66" s="10">
        <f t="shared" ref="F66" si="42">F65</f>
        <v>180597</v>
      </c>
      <c r="G66" s="10">
        <f t="shared" ref="G66" si="43">G65</f>
        <v>6580.2</v>
      </c>
      <c r="H66" s="10">
        <f t="shared" ref="H66" si="44">H65</f>
        <v>95127.2</v>
      </c>
      <c r="I66" s="15"/>
    </row>
    <row r="67" spans="1:9" s="16" customFormat="1" ht="54.75" customHeight="1" x14ac:dyDescent="0.25">
      <c r="A67" s="5" t="s">
        <v>38</v>
      </c>
      <c r="B67" s="11" t="s">
        <v>46</v>
      </c>
      <c r="C67" s="14">
        <v>2019</v>
      </c>
      <c r="D67" s="10">
        <f t="shared" si="13"/>
        <v>25603.599999999999</v>
      </c>
      <c r="E67" s="10"/>
      <c r="F67" s="10">
        <v>25603.599999999999</v>
      </c>
      <c r="G67" s="10"/>
      <c r="H67" s="10"/>
    </row>
    <row r="68" spans="1:9" s="16" customFormat="1" ht="18" customHeight="1" x14ac:dyDescent="0.25">
      <c r="A68" s="13" t="s">
        <v>51</v>
      </c>
      <c r="B68" s="12"/>
      <c r="C68" s="14"/>
      <c r="D68" s="10">
        <f>D67</f>
        <v>25603.599999999999</v>
      </c>
      <c r="E68" s="10"/>
      <c r="F68" s="10">
        <f t="shared" ref="F68" si="45">F67</f>
        <v>25603.599999999999</v>
      </c>
      <c r="G68" s="10"/>
      <c r="H68" s="10"/>
      <c r="I68" s="15"/>
    </row>
    <row r="69" spans="1:9" s="16" customFormat="1" ht="54" customHeight="1" x14ac:dyDescent="0.25">
      <c r="A69" s="6" t="s">
        <v>39</v>
      </c>
      <c r="B69" s="11" t="s">
        <v>46</v>
      </c>
      <c r="C69" s="14">
        <v>2019</v>
      </c>
      <c r="D69" s="10">
        <f t="shared" si="13"/>
        <v>250100.8</v>
      </c>
      <c r="E69" s="10"/>
      <c r="F69" s="10">
        <v>154993.4</v>
      </c>
      <c r="G69" s="10">
        <v>6580.2</v>
      </c>
      <c r="H69" s="10">
        <v>88527.2</v>
      </c>
    </row>
    <row r="70" spans="1:9" s="16" customFormat="1" ht="18" customHeight="1" x14ac:dyDescent="0.25">
      <c r="A70" s="13" t="s">
        <v>51</v>
      </c>
      <c r="B70" s="12"/>
      <c r="C70" s="14"/>
      <c r="D70" s="10">
        <f>D69</f>
        <v>250100.8</v>
      </c>
      <c r="E70" s="10"/>
      <c r="F70" s="10">
        <f t="shared" ref="F70" si="46">F69</f>
        <v>154993.4</v>
      </c>
      <c r="G70" s="10">
        <f>G69</f>
        <v>6580.2</v>
      </c>
      <c r="H70" s="10">
        <f t="shared" ref="H70" si="47">H69</f>
        <v>88527.2</v>
      </c>
      <c r="I70" s="15"/>
    </row>
    <row r="71" spans="1:9" s="16" customFormat="1" ht="55.5" hidden="1" customHeight="1" x14ac:dyDescent="0.25">
      <c r="A71" s="5" t="s">
        <v>40</v>
      </c>
      <c r="B71" s="11" t="s">
        <v>46</v>
      </c>
      <c r="C71" s="14">
        <v>2019</v>
      </c>
      <c r="D71" s="10"/>
      <c r="E71" s="10"/>
      <c r="F71" s="10"/>
      <c r="G71" s="10"/>
      <c r="H71" s="10"/>
    </row>
    <row r="72" spans="1:9" s="16" customFormat="1" ht="18" hidden="1" customHeight="1" x14ac:dyDescent="0.25">
      <c r="A72" s="13" t="s">
        <v>51</v>
      </c>
      <c r="B72" s="12"/>
      <c r="C72" s="14"/>
      <c r="D72" s="10"/>
      <c r="E72" s="10"/>
      <c r="F72" s="10"/>
      <c r="G72" s="10"/>
      <c r="H72" s="10"/>
      <c r="I72" s="15"/>
    </row>
    <row r="73" spans="1:9" s="16" customFormat="1" ht="97.5" hidden="1" customHeight="1" x14ac:dyDescent="0.25">
      <c r="A73" s="18" t="s">
        <v>47</v>
      </c>
      <c r="B73" s="11" t="s">
        <v>46</v>
      </c>
      <c r="C73" s="14">
        <v>2019</v>
      </c>
      <c r="D73" s="10"/>
      <c r="E73" s="10"/>
      <c r="F73" s="10"/>
      <c r="G73" s="10"/>
      <c r="H73" s="10"/>
    </row>
    <row r="74" spans="1:9" s="16" customFormat="1" ht="18" hidden="1" customHeight="1" x14ac:dyDescent="0.25">
      <c r="A74" s="13" t="s">
        <v>51</v>
      </c>
      <c r="B74" s="12"/>
      <c r="C74" s="14"/>
      <c r="D74" s="10"/>
      <c r="E74" s="10"/>
      <c r="F74" s="10"/>
      <c r="G74" s="10"/>
      <c r="H74" s="10"/>
      <c r="I74" s="15"/>
    </row>
    <row r="75" spans="1:9" s="16" customFormat="1" ht="133.5" customHeight="1" x14ac:dyDescent="0.25">
      <c r="A75" s="5" t="s">
        <v>41</v>
      </c>
      <c r="B75" s="11" t="s">
        <v>46</v>
      </c>
      <c r="C75" s="14">
        <v>2019</v>
      </c>
      <c r="D75" s="10">
        <f>SUM(E75:H75)</f>
        <v>6600</v>
      </c>
      <c r="E75" s="10"/>
      <c r="F75" s="10"/>
      <c r="G75" s="10"/>
      <c r="H75" s="10">
        <v>6600</v>
      </c>
    </row>
    <row r="76" spans="1:9" s="16" customFormat="1" ht="18" customHeight="1" x14ac:dyDescent="0.25">
      <c r="A76" s="13" t="s">
        <v>51</v>
      </c>
      <c r="B76" s="12"/>
      <c r="C76" s="14"/>
      <c r="D76" s="10">
        <f>D75</f>
        <v>6600</v>
      </c>
      <c r="E76" s="10">
        <f t="shared" ref="E76" si="48">E75</f>
        <v>0</v>
      </c>
      <c r="F76" s="10">
        <f t="shared" ref="F76" si="49">F75</f>
        <v>0</v>
      </c>
      <c r="G76" s="10">
        <f t="shared" ref="G76" si="50">G75</f>
        <v>0</v>
      </c>
      <c r="H76" s="10">
        <f t="shared" ref="H76" si="51">H75</f>
        <v>6600</v>
      </c>
      <c r="I76" s="15"/>
    </row>
    <row r="77" spans="1:9" x14ac:dyDescent="0.25">
      <c r="H77" s="3" t="s">
        <v>49</v>
      </c>
    </row>
  </sheetData>
  <mergeCells count="5">
    <mergeCell ref="A4:H4"/>
    <mergeCell ref="A6:A7"/>
    <mergeCell ref="B6:B7"/>
    <mergeCell ref="C6:C7"/>
    <mergeCell ref="D6:H6"/>
  </mergeCells>
  <pageMargins left="0.7" right="0.7" top="0.75" bottom="0.75" header="0.3" footer="0.3"/>
  <pageSetup paperSize="9" scale="7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Михайловна Торопова</dc:creator>
  <cp:lastModifiedBy>Наталья Михайловна Торопова</cp:lastModifiedBy>
  <cp:lastPrinted>2020-09-30T10:26:46Z</cp:lastPrinted>
  <dcterms:created xsi:type="dcterms:W3CDTF">2020-07-28T14:08:39Z</dcterms:created>
  <dcterms:modified xsi:type="dcterms:W3CDTF">2020-10-12T14:48:17Z</dcterms:modified>
</cp:coreProperties>
</file>