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140" windowWidth="15360" windowHeight="4020"/>
  </bookViews>
  <sheets>
    <sheet name="Таблица №6" sheetId="35" r:id="rId1"/>
  </sheets>
  <definedNames>
    <definedName name="_xlnm.Print_Area" localSheetId="0">'Таблица №6'!$A$1:$H$72</definedName>
  </definedNames>
  <calcPr calcId="145621"/>
</workbook>
</file>

<file path=xl/calcChain.xml><?xml version="1.0" encoding="utf-8"?>
<calcChain xmlns="http://schemas.openxmlformats.org/spreadsheetml/2006/main">
  <c r="F44" i="35" l="1"/>
  <c r="D72" i="35" l="1"/>
  <c r="D71" i="35"/>
  <c r="D21" i="35"/>
  <c r="E12" i="35" l="1"/>
  <c r="H12" i="35"/>
  <c r="D70" i="35"/>
  <c r="E70" i="35"/>
  <c r="F70" i="35"/>
  <c r="H70" i="35"/>
  <c r="E63" i="35"/>
  <c r="F63" i="35"/>
  <c r="G63" i="35"/>
  <c r="H63" i="35"/>
  <c r="D63" i="35" s="1"/>
  <c r="D69" i="35"/>
  <c r="D66" i="35"/>
  <c r="F12" i="35"/>
  <c r="D60" i="35"/>
  <c r="D44" i="35" l="1"/>
  <c r="D57" i="35"/>
  <c r="D59" i="35"/>
  <c r="D53" i="35"/>
  <c r="D50" i="35"/>
  <c r="D47" i="35"/>
  <c r="F28" i="35"/>
  <c r="D28" i="35"/>
  <c r="G28" i="35"/>
  <c r="D41" i="35"/>
  <c r="D39" i="35" l="1"/>
  <c r="D37" i="35"/>
  <c r="D34" i="35"/>
  <c r="D31" i="35"/>
  <c r="E15" i="35"/>
  <c r="F15" i="35"/>
  <c r="G15" i="35"/>
  <c r="G12" i="35" s="1"/>
  <c r="D12" i="35" s="1"/>
  <c r="D25" i="35"/>
  <c r="D23" i="35"/>
  <c r="D15" i="35" l="1"/>
  <c r="D18" i="35"/>
  <c r="F62" i="35" l="1"/>
  <c r="E62" i="35"/>
  <c r="H62" i="35"/>
  <c r="D68" i="35"/>
  <c r="D65" i="35"/>
  <c r="H43" i="35"/>
  <c r="E43" i="35"/>
  <c r="F43" i="35"/>
  <c r="D58" i="35"/>
  <c r="D56" i="35"/>
  <c r="D55" i="35"/>
  <c r="D52" i="35"/>
  <c r="D49" i="35"/>
  <c r="D46" i="35"/>
  <c r="F27" i="35"/>
  <c r="E27" i="35"/>
  <c r="G27" i="35"/>
  <c r="D40" i="35"/>
  <c r="D38" i="35"/>
  <c r="D36" i="35"/>
  <c r="D33" i="35"/>
  <c r="D30" i="35"/>
  <c r="G14" i="35"/>
  <c r="F14" i="35"/>
  <c r="D24" i="35"/>
  <c r="D22" i="35"/>
  <c r="D20" i="35"/>
  <c r="H11" i="35" l="1"/>
  <c r="G11" i="35"/>
  <c r="E11" i="35"/>
  <c r="F11" i="35"/>
  <c r="D62" i="35"/>
  <c r="D43" i="35"/>
  <c r="D27" i="35"/>
  <c r="D14" i="35"/>
  <c r="D11" i="35" l="1"/>
  <c r="F26" i="35"/>
  <c r="D32" i="35" l="1"/>
  <c r="H61" i="35" l="1"/>
  <c r="F61" i="35"/>
  <c r="E61" i="35"/>
  <c r="D45" i="35" l="1"/>
  <c r="D51" i="35"/>
  <c r="D54" i="35"/>
  <c r="D61" i="35" l="1"/>
  <c r="E26" i="35" l="1"/>
  <c r="F13" i="35"/>
  <c r="H42" i="35" l="1"/>
  <c r="F42" i="35"/>
  <c r="H10" i="35" l="1"/>
  <c r="E10" i="35"/>
  <c r="G26" i="35" l="1"/>
  <c r="F10" i="35" l="1"/>
  <c r="D19" i="35"/>
  <c r="G13" i="35" l="1"/>
  <c r="G10" i="35" l="1"/>
  <c r="D13" i="35"/>
  <c r="D26" i="35"/>
  <c r="D64" i="35"/>
  <c r="D67" i="35"/>
  <c r="D48" i="35"/>
  <c r="D35" i="35"/>
  <c r="D29" i="35"/>
  <c r="D16" i="35"/>
  <c r="D42" i="35" l="1"/>
  <c r="D10" i="35"/>
</calcChain>
</file>

<file path=xl/sharedStrings.xml><?xml version="1.0" encoding="utf-8"?>
<sst xmlns="http://schemas.openxmlformats.org/spreadsheetml/2006/main" count="59" uniqueCount="39">
  <si>
    <t>Годы реализации</t>
  </si>
  <si>
    <t>Всего</t>
  </si>
  <si>
    <t>Федеральный бюджет</t>
  </si>
  <si>
    <t>Областной бюджет Ленинградской области</t>
  </si>
  <si>
    <t>Предупреждение опасного поведения участников дорожного движения</t>
  </si>
  <si>
    <t>Строительство и реконструкция автомобильных дорог общего пользования регионального и межмуниципального значения</t>
  </si>
  <si>
    <t>Подпрограмма   "Развитие сети автомобильных дорог общего пользования"</t>
  </si>
  <si>
    <t>Подпрограмма  "Поддержание существующей сети автомобильных дорог общего пользования"</t>
  </si>
  <si>
    <t>Строительство (реконструкция), включая проектирование, автомобильных дорог общего пользования местного значения</t>
  </si>
  <si>
    <t xml:space="preserve">Сокращение аварийности на участках концентрации ДТП инженерными методами                             </t>
  </si>
  <si>
    <t>Комитет по дорожному хозяйству Ленинградской области</t>
  </si>
  <si>
    <t xml:space="preserve">Местные бюджеты </t>
  </si>
  <si>
    <t xml:space="preserve">Прочие источники </t>
  </si>
  <si>
    <t>Наименование государственной программы, подпрограммы, основного мепроприятия, проекта</t>
  </si>
  <si>
    <t>Ответственный исполнитель, соисполнитель, участник</t>
  </si>
  <si>
    <t>Капитальный ремонт и ремонт автомобильных дорог общего пользования местного значения</t>
  </si>
  <si>
    <t>Управление Ленинградской области по государственному техническому надзору и контролю</t>
  </si>
  <si>
    <t>Обеспечение безопасности эксплуатации самоходных машин для жизни и здоровья людей</t>
  </si>
  <si>
    <t>Подпрограмма "Общественный транспорт и транспортная инфраструктура"</t>
  </si>
  <si>
    <t>Развитие транспортной инфраструктуры Ленинградской области.</t>
  </si>
  <si>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Перевод транспорта на газомоторное топливо</t>
    </r>
  </si>
  <si>
    <t>Подпрограмма  "Повышение безопасности дорожного движения и снижение негативного влияния транспорта на окружающую среду"</t>
  </si>
  <si>
    <t>Сведения о фактических расходах на реализацию государственной программы</t>
  </si>
  <si>
    <t>Фактическое финансирование (тыс.руб. )</t>
  </si>
  <si>
    <t>Обеспечение устойчивого функционирования и совершенствование системы транспортного обслуживания населения в Ленинградской области</t>
  </si>
  <si>
    <t>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</t>
  </si>
  <si>
    <t xml:space="preserve">Таблица 6 </t>
  </si>
  <si>
    <t>Повышение эффективности осуществления дорожной деятельности</t>
  </si>
  <si>
    <t>Федеральный проект "Дорожная сеть" (Региональный проект "Дорожная сеть")</t>
  </si>
  <si>
    <t>Федеральный проект "Общесистемные меры развития дорожного хозяйства" (Региональный проект " Общесистемные меры развития дорожного хозяйства")</t>
  </si>
  <si>
    <t>Государственная программа Ленинградской области "Развитие транспортной системы Ленинградской области"</t>
  </si>
  <si>
    <t>Содержание, капитальный ремонт и ремонт автомобильных дорог общего пользования регионального и межмуниципального значения</t>
  </si>
  <si>
    <t xml:space="preserve"> "Федеральный проект "Безопасность дорожного движения"</t>
  </si>
  <si>
    <t xml:space="preserve"> "Обеспечение транспортной безопасности объектов транспортной инфраструктуры Ленинградской области"</t>
  </si>
  <si>
    <t>Подпрограмма "Развитие рынка газомоторного топлива"</t>
  </si>
  <si>
    <t>"Развитие сети стационарных объектов заправочной инфраструктуры компримированного природного газа"</t>
  </si>
  <si>
    <t>"Перевод автомобильной техники на газомоторное топливо"</t>
  </si>
  <si>
    <t>Комитет Ленинградской области по транспорту</t>
  </si>
  <si>
    <t>Комитет Ленинградской области по транспорту, комитет по строительству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</si>
</sst>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#,##0.00000"/>
    <numFmt numFmtId="168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</cellStyleXfs>
  <cellXfs count="84">
    <xf numFmtId="0" fontId="0" fillId="0" borderId="0" xfId="0"/>
    <xf numFmtId="0" fontId="3" fillId="2" borderId="0" xfId="0" applyFont="1" applyFill="1"/>
    <xf numFmtId="0" fontId="3" fillId="2" borderId="0" xfId="0" applyFont="1" applyFill="1" applyBorder="1" applyAlignment="1"/>
    <xf numFmtId="2" fontId="3" fillId="2" borderId="0" xfId="0" applyNumberFormat="1" applyFont="1" applyFill="1" applyBorder="1" applyAlignment="1">
      <alignment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166" fontId="4" fillId="2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166" fontId="1" fillId="0" borderId="0" xfId="0" applyNumberFormat="1" applyFont="1"/>
    <xf numFmtId="167" fontId="5" fillId="0" borderId="0" xfId="0" applyNumberFormat="1" applyFont="1"/>
    <xf numFmtId="167" fontId="1" fillId="0" borderId="0" xfId="0" applyNumberFormat="1" applyFont="1"/>
    <xf numFmtId="166" fontId="1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0" xfId="0" applyNumberFormat="1" applyFont="1"/>
    <xf numFmtId="0" fontId="3" fillId="2" borderId="0" xfId="0" applyFont="1" applyFill="1" applyAlignment="1"/>
    <xf numFmtId="2" fontId="3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166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/>
    <xf numFmtId="0" fontId="10" fillId="2" borderId="0" xfId="0" applyFont="1" applyFill="1"/>
    <xf numFmtId="2" fontId="10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8" fontId="1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" xfId="0" applyFont="1" applyFill="1" applyBorder="1" applyAlignment="1"/>
    <xf numFmtId="0" fontId="5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5">
    <cellStyle name="Денежный 2" xfId="2"/>
    <cellStyle name="Обычный" xfId="0" builtinId="0"/>
    <cellStyle name="Обычный 3" xfId="1"/>
    <cellStyle name="Обычный 4" xfId="4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view="pageBreakPreview" zoomScale="86" zoomScaleNormal="68" zoomScaleSheetLayoutView="86" workbookViewId="0">
      <pane xSplit="2" ySplit="9" topLeftCell="C61" activePane="bottomRight" state="frozen"/>
      <selection pane="topRight" activeCell="C1" sqref="C1"/>
      <selection pane="bottomLeft" activeCell="A9" sqref="A9"/>
      <selection pane="bottomRight" activeCell="L66" sqref="L66"/>
    </sheetView>
  </sheetViews>
  <sheetFormatPr defaultColWidth="14.5703125" defaultRowHeight="15" x14ac:dyDescent="0.25"/>
  <cols>
    <col min="1" max="1" width="26.28515625" style="9" customWidth="1"/>
    <col min="2" max="2" width="28.7109375" style="9" customWidth="1"/>
    <col min="3" max="3" width="15.85546875" style="9" customWidth="1"/>
    <col min="4" max="4" width="16.5703125" style="9" customWidth="1"/>
    <col min="5" max="5" width="16.85546875" style="9" customWidth="1"/>
    <col min="6" max="6" width="16.7109375" style="9" customWidth="1"/>
    <col min="7" max="7" width="17" style="9" customWidth="1"/>
    <col min="8" max="8" width="16.42578125" style="27" customWidth="1"/>
    <col min="9" max="9" width="14.5703125" style="9"/>
    <col min="10" max="10" width="14.5703125" style="9" customWidth="1"/>
    <col min="11" max="16384" width="14.5703125" style="9"/>
  </cols>
  <sheetData>
    <row r="1" spans="1:15" x14ac:dyDescent="0.25">
      <c r="D1" s="77"/>
      <c r="E1" s="78"/>
      <c r="F1" s="78"/>
      <c r="G1" s="78"/>
      <c r="H1" s="78"/>
    </row>
    <row r="2" spans="1:15" ht="24.75" customHeight="1" x14ac:dyDescent="0.25">
      <c r="A2" s="7"/>
      <c r="B2" s="7"/>
      <c r="C2" s="7"/>
      <c r="D2" s="7"/>
      <c r="E2" s="7"/>
      <c r="F2" s="79" t="s">
        <v>26</v>
      </c>
      <c r="G2" s="79"/>
      <c r="H2" s="79"/>
      <c r="I2" s="7"/>
    </row>
    <row r="3" spans="1:15" ht="21.75" customHeight="1" x14ac:dyDescent="0.25">
      <c r="A3" s="7"/>
      <c r="B3" s="76"/>
      <c r="C3" s="76"/>
      <c r="D3" s="28"/>
      <c r="E3" s="28"/>
      <c r="F3" s="80"/>
      <c r="G3" s="80"/>
      <c r="H3" s="80"/>
      <c r="I3" s="16"/>
    </row>
    <row r="4" spans="1:15" ht="33" customHeight="1" x14ac:dyDescent="0.25">
      <c r="A4" s="7"/>
      <c r="B4" s="81" t="s">
        <v>22</v>
      </c>
      <c r="C4" s="81"/>
      <c r="D4" s="81"/>
      <c r="E4" s="81"/>
      <c r="F4" s="81"/>
      <c r="G4" s="7"/>
      <c r="H4" s="25"/>
      <c r="I4" s="1"/>
    </row>
    <row r="5" spans="1:15" ht="20.25" customHeight="1" x14ac:dyDescent="0.25">
      <c r="A5" s="7"/>
      <c r="B5" s="20"/>
      <c r="C5" s="20"/>
      <c r="D5" s="20"/>
      <c r="E5" s="20"/>
      <c r="F5" s="20"/>
      <c r="G5" s="7"/>
      <c r="H5" s="25"/>
      <c r="I5" s="1"/>
    </row>
    <row r="6" spans="1:15" ht="3.75" customHeight="1" x14ac:dyDescent="0.25">
      <c r="A6" s="7"/>
      <c r="B6" s="7"/>
      <c r="C6" s="7"/>
      <c r="D6" s="7"/>
      <c r="E6" s="7"/>
      <c r="F6" s="75"/>
      <c r="G6" s="75"/>
      <c r="H6" s="75"/>
      <c r="I6" s="2"/>
    </row>
    <row r="7" spans="1:15" ht="33" customHeight="1" x14ac:dyDescent="0.25">
      <c r="A7" s="72" t="s">
        <v>13</v>
      </c>
      <c r="B7" s="72" t="s">
        <v>14</v>
      </c>
      <c r="C7" s="72" t="s">
        <v>0</v>
      </c>
      <c r="D7" s="72" t="s">
        <v>23</v>
      </c>
      <c r="E7" s="72"/>
      <c r="F7" s="72"/>
      <c r="G7" s="72"/>
      <c r="H7" s="72"/>
      <c r="I7" s="3"/>
    </row>
    <row r="8" spans="1:15" ht="71.25" customHeight="1" x14ac:dyDescent="0.25">
      <c r="A8" s="72"/>
      <c r="B8" s="72"/>
      <c r="C8" s="72"/>
      <c r="D8" s="26" t="s">
        <v>1</v>
      </c>
      <c r="E8" s="26" t="s">
        <v>2</v>
      </c>
      <c r="F8" s="26" t="s">
        <v>3</v>
      </c>
      <c r="G8" s="26" t="s">
        <v>11</v>
      </c>
      <c r="H8" s="26" t="s">
        <v>12</v>
      </c>
      <c r="I8" s="17"/>
      <c r="J8" s="73"/>
      <c r="K8" s="70"/>
    </row>
    <row r="9" spans="1:15" ht="24.75" customHeight="1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18"/>
      <c r="J9" s="73"/>
      <c r="K9" s="70"/>
    </row>
    <row r="10" spans="1:15" ht="41.25" customHeight="1" x14ac:dyDescent="0.25">
      <c r="A10" s="63" t="s">
        <v>30</v>
      </c>
      <c r="B10" s="64"/>
      <c r="C10" s="23">
        <v>2018</v>
      </c>
      <c r="D10" s="21">
        <f t="shared" ref="D10" si="0">E10+F10+G10+H10</f>
        <v>9410528.1229500007</v>
      </c>
      <c r="E10" s="21">
        <f>E13+E26+E42+E61</f>
        <v>693740.6</v>
      </c>
      <c r="F10" s="21">
        <f>F13+F26+F42+F61</f>
        <v>7826069.5229500001</v>
      </c>
      <c r="G10" s="21">
        <f>G13+G26+G42+G61</f>
        <v>171619.5</v>
      </c>
      <c r="H10" s="21">
        <f>H13+H26+H42+H61</f>
        <v>719098.5</v>
      </c>
      <c r="I10" s="4"/>
      <c r="J10" s="74"/>
      <c r="K10" s="71"/>
      <c r="L10" s="10"/>
      <c r="M10" s="10"/>
      <c r="N10" s="10"/>
      <c r="O10" s="10"/>
    </row>
    <row r="11" spans="1:15" ht="38.25" customHeight="1" x14ac:dyDescent="0.25">
      <c r="A11" s="65"/>
      <c r="B11" s="66"/>
      <c r="C11" s="23">
        <v>2019</v>
      </c>
      <c r="D11" s="21">
        <f>E11+F11+G11+H11</f>
        <v>11123477.699999999</v>
      </c>
      <c r="E11" s="21">
        <f>E14+E27+E43+E62</f>
        <v>636317.4</v>
      </c>
      <c r="F11" s="21">
        <f>F14+F27+F43+F62</f>
        <v>9872309.7999999989</v>
      </c>
      <c r="G11" s="21">
        <f>G14+G27+G43+G62+0.1</f>
        <v>173604.9</v>
      </c>
      <c r="H11" s="21">
        <f>H14+H27+H43+H62</f>
        <v>441245.6</v>
      </c>
      <c r="I11" s="4"/>
      <c r="J11" s="29"/>
      <c r="K11" s="30"/>
      <c r="L11" s="10"/>
      <c r="M11" s="10"/>
      <c r="N11" s="10"/>
      <c r="O11" s="10"/>
    </row>
    <row r="12" spans="1:15" ht="38.25" customHeight="1" x14ac:dyDescent="0.25">
      <c r="A12" s="67"/>
      <c r="B12" s="68"/>
      <c r="C12" s="23">
        <v>2020</v>
      </c>
      <c r="D12" s="21">
        <f>H12+G12+F12+E12</f>
        <v>15040905.781200001</v>
      </c>
      <c r="E12" s="21">
        <f>E15+E28+E44+E63+E70</f>
        <v>1829300</v>
      </c>
      <c r="F12" s="21">
        <f>F15+F28+F44+F63+F70+0.1</f>
        <v>12643506.255800001</v>
      </c>
      <c r="G12" s="21">
        <f>G15+G28+G44+G63+G70</f>
        <v>238935.22539999997</v>
      </c>
      <c r="H12" s="21">
        <f>H15+H28+H44+H63+H70</f>
        <v>329164.3</v>
      </c>
      <c r="I12" s="4"/>
      <c r="J12" s="32"/>
      <c r="K12" s="31"/>
      <c r="L12" s="10"/>
      <c r="M12" s="10"/>
      <c r="N12" s="10"/>
      <c r="O12" s="10"/>
    </row>
    <row r="13" spans="1:15" ht="38.25" customHeight="1" x14ac:dyDescent="0.25">
      <c r="A13" s="63" t="s">
        <v>6</v>
      </c>
      <c r="B13" s="64"/>
      <c r="C13" s="23">
        <v>2018</v>
      </c>
      <c r="D13" s="21">
        <f>E13+F13+G13+H13</f>
        <v>1054567.92295</v>
      </c>
      <c r="E13" s="21"/>
      <c r="F13" s="21">
        <f>F16+F19</f>
        <v>1050910.8229499999</v>
      </c>
      <c r="G13" s="21">
        <f>G16+G19</f>
        <v>3657.1</v>
      </c>
      <c r="H13" s="21"/>
      <c r="I13" s="4"/>
      <c r="J13" s="10"/>
      <c r="K13" s="10"/>
      <c r="L13" s="10"/>
      <c r="M13" s="10"/>
      <c r="N13" s="10"/>
      <c r="O13" s="10"/>
    </row>
    <row r="14" spans="1:15" ht="35.25" customHeight="1" x14ac:dyDescent="0.25">
      <c r="A14" s="65"/>
      <c r="B14" s="66"/>
      <c r="C14" s="23">
        <v>2019</v>
      </c>
      <c r="D14" s="21">
        <f>E14+F14+G14+H14</f>
        <v>638182.1</v>
      </c>
      <c r="E14" s="21"/>
      <c r="F14" s="21">
        <f>F17+F20+F22+F24-0.1</f>
        <v>634378.1</v>
      </c>
      <c r="G14" s="21">
        <f>G17+G20+G22+G24</f>
        <v>3804</v>
      </c>
      <c r="H14" s="21"/>
      <c r="I14" s="4"/>
      <c r="J14" s="10"/>
      <c r="K14" s="10"/>
      <c r="L14" s="10"/>
      <c r="M14" s="10"/>
      <c r="N14" s="10"/>
      <c r="O14" s="10"/>
    </row>
    <row r="15" spans="1:15" ht="35.25" customHeight="1" x14ac:dyDescent="0.25">
      <c r="A15" s="67"/>
      <c r="B15" s="68"/>
      <c r="C15" s="23">
        <v>2020</v>
      </c>
      <c r="D15" s="21">
        <f>E15+F15+G15+H15</f>
        <v>3950712.7697700001</v>
      </c>
      <c r="E15" s="21">
        <f>E18+E21+E23+E25</f>
        <v>1730000</v>
      </c>
      <c r="F15" s="21">
        <f>F18+F21+F23+F25-0.1</f>
        <v>2208876.29201</v>
      </c>
      <c r="G15" s="21">
        <f>G18+G21+G23+G25</f>
        <v>11836.47776</v>
      </c>
      <c r="H15" s="21"/>
      <c r="I15" s="4"/>
      <c r="J15" s="10"/>
      <c r="K15" s="10"/>
      <c r="L15" s="10"/>
      <c r="M15" s="10"/>
      <c r="N15" s="10"/>
      <c r="O15" s="10"/>
    </row>
    <row r="16" spans="1:15" ht="53.25" customHeight="1" x14ac:dyDescent="0.25">
      <c r="A16" s="49" t="s">
        <v>5</v>
      </c>
      <c r="B16" s="51" t="s">
        <v>10</v>
      </c>
      <c r="C16" s="22">
        <v>2018</v>
      </c>
      <c r="D16" s="19">
        <f t="shared" ref="D16:D26" si="1">E16+F16+G16+H16</f>
        <v>910060.6</v>
      </c>
      <c r="E16" s="19"/>
      <c r="F16" s="19">
        <v>910060.6</v>
      </c>
      <c r="G16" s="19"/>
      <c r="H16" s="19"/>
      <c r="I16" s="5"/>
      <c r="J16" s="10"/>
      <c r="K16" s="10"/>
      <c r="L16" s="10"/>
      <c r="M16" s="10"/>
      <c r="N16" s="10"/>
    </row>
    <row r="17" spans="1:15" ht="62.25" customHeight="1" x14ac:dyDescent="0.25">
      <c r="A17" s="69"/>
      <c r="B17" s="52"/>
      <c r="C17" s="22">
        <v>2019</v>
      </c>
      <c r="D17" s="19"/>
      <c r="E17" s="19"/>
      <c r="F17" s="19"/>
      <c r="G17" s="19"/>
      <c r="H17" s="19"/>
      <c r="I17" s="5"/>
      <c r="J17" s="10"/>
      <c r="K17" s="10"/>
      <c r="L17" s="10"/>
      <c r="M17" s="10"/>
      <c r="N17" s="10"/>
    </row>
    <row r="18" spans="1:15" ht="62.25" customHeight="1" x14ac:dyDescent="0.25">
      <c r="A18" s="50"/>
      <c r="B18" s="53"/>
      <c r="C18" s="22">
        <v>2020</v>
      </c>
      <c r="D18" s="13">
        <f>H18+G18+F18+E18</f>
        <v>3547600.7091699997</v>
      </c>
      <c r="E18" s="19">
        <v>1730000</v>
      </c>
      <c r="F18" s="19">
        <v>1817600.7091699999</v>
      </c>
      <c r="G18" s="19"/>
      <c r="H18" s="19"/>
      <c r="I18" s="5"/>
      <c r="J18" s="10"/>
      <c r="K18" s="10"/>
      <c r="L18" s="10"/>
      <c r="M18" s="10"/>
      <c r="N18" s="10"/>
    </row>
    <row r="19" spans="1:15" ht="48" customHeight="1" x14ac:dyDescent="0.25">
      <c r="A19" s="49" t="s">
        <v>8</v>
      </c>
      <c r="B19" s="49" t="s">
        <v>10</v>
      </c>
      <c r="C19" s="22">
        <v>2018</v>
      </c>
      <c r="D19" s="19">
        <f t="shared" si="1"/>
        <v>144507.32295</v>
      </c>
      <c r="E19" s="19"/>
      <c r="F19" s="19">
        <v>140850.22295</v>
      </c>
      <c r="G19" s="19">
        <v>3657.1</v>
      </c>
      <c r="H19" s="19"/>
      <c r="I19" s="5"/>
      <c r="J19" s="10"/>
      <c r="K19" s="10"/>
      <c r="L19" s="10"/>
      <c r="M19" s="10"/>
      <c r="N19" s="10"/>
    </row>
    <row r="20" spans="1:15" ht="48" customHeight="1" x14ac:dyDescent="0.25">
      <c r="A20" s="69"/>
      <c r="B20" s="69"/>
      <c r="C20" s="22">
        <v>2019</v>
      </c>
      <c r="D20" s="19">
        <f t="shared" si="1"/>
        <v>147021.20000000001</v>
      </c>
      <c r="E20" s="19"/>
      <c r="F20" s="19">
        <v>143217.20000000001</v>
      </c>
      <c r="G20" s="19">
        <v>3804</v>
      </c>
      <c r="H20" s="19"/>
      <c r="I20" s="5"/>
      <c r="J20" s="10"/>
      <c r="K20" s="10"/>
      <c r="L20" s="10"/>
      <c r="M20" s="10"/>
      <c r="N20" s="10"/>
    </row>
    <row r="21" spans="1:15" ht="48" customHeight="1" x14ac:dyDescent="0.25">
      <c r="A21" s="50"/>
      <c r="B21" s="50"/>
      <c r="C21" s="22">
        <v>2020</v>
      </c>
      <c r="D21" s="19">
        <f>H21+G21+F21+E21</f>
        <v>178679.47057</v>
      </c>
      <c r="E21" s="19"/>
      <c r="F21" s="19">
        <v>166842.99281</v>
      </c>
      <c r="G21" s="19">
        <v>11836.47776</v>
      </c>
      <c r="H21" s="19"/>
      <c r="I21" s="5"/>
      <c r="J21" s="10"/>
      <c r="K21" s="10"/>
      <c r="L21" s="10"/>
      <c r="M21" s="10"/>
      <c r="N21" s="10"/>
    </row>
    <row r="22" spans="1:15" ht="66" customHeight="1" x14ac:dyDescent="0.25">
      <c r="A22" s="49" t="s">
        <v>27</v>
      </c>
      <c r="B22" s="49" t="s">
        <v>10</v>
      </c>
      <c r="C22" s="22">
        <v>2019</v>
      </c>
      <c r="D22" s="19">
        <f t="shared" si="1"/>
        <v>17000</v>
      </c>
      <c r="E22" s="19"/>
      <c r="F22" s="19">
        <v>17000</v>
      </c>
      <c r="G22" s="19"/>
      <c r="H22" s="19"/>
      <c r="I22" s="5"/>
      <c r="J22" s="10"/>
      <c r="K22" s="10"/>
      <c r="L22" s="10"/>
      <c r="M22" s="10"/>
      <c r="N22" s="10"/>
    </row>
    <row r="23" spans="1:15" ht="66" customHeight="1" x14ac:dyDescent="0.25">
      <c r="A23" s="50"/>
      <c r="B23" s="50"/>
      <c r="C23" s="22">
        <v>2020</v>
      </c>
      <c r="D23" s="19">
        <f t="shared" si="1"/>
        <v>43020</v>
      </c>
      <c r="E23" s="19"/>
      <c r="F23" s="19">
        <v>43020</v>
      </c>
      <c r="G23" s="19"/>
      <c r="H23" s="19"/>
      <c r="I23" s="5"/>
      <c r="J23" s="10"/>
      <c r="K23" s="10"/>
      <c r="L23" s="10"/>
      <c r="M23" s="10"/>
      <c r="N23" s="10"/>
    </row>
    <row r="24" spans="1:15" ht="41.45" customHeight="1" x14ac:dyDescent="0.25">
      <c r="A24" s="82" t="s">
        <v>28</v>
      </c>
      <c r="B24" s="49" t="s">
        <v>10</v>
      </c>
      <c r="C24" s="22">
        <v>2019</v>
      </c>
      <c r="D24" s="19">
        <f t="shared" si="1"/>
        <v>474161</v>
      </c>
      <c r="E24" s="19"/>
      <c r="F24" s="19">
        <v>474161</v>
      </c>
      <c r="G24" s="19"/>
      <c r="H24" s="19"/>
      <c r="I24" s="5"/>
      <c r="J24" s="10"/>
      <c r="K24" s="10"/>
      <c r="L24" s="10"/>
      <c r="M24" s="10"/>
      <c r="N24" s="10"/>
    </row>
    <row r="25" spans="1:15" ht="32.450000000000003" customHeight="1" x14ac:dyDescent="0.25">
      <c r="A25" s="83"/>
      <c r="B25" s="50"/>
      <c r="C25" s="22">
        <v>2020</v>
      </c>
      <c r="D25" s="19">
        <f t="shared" si="1"/>
        <v>181412.69003</v>
      </c>
      <c r="E25" s="19"/>
      <c r="F25" s="19">
        <v>181412.69003</v>
      </c>
      <c r="G25" s="19"/>
      <c r="H25" s="19"/>
      <c r="I25" s="5"/>
      <c r="J25" s="10"/>
      <c r="K25" s="10"/>
      <c r="L25" s="10"/>
      <c r="M25" s="10"/>
      <c r="N25" s="10"/>
    </row>
    <row r="26" spans="1:15" ht="37.5" customHeight="1" x14ac:dyDescent="0.25">
      <c r="A26" s="63" t="s">
        <v>7</v>
      </c>
      <c r="B26" s="64"/>
      <c r="C26" s="23">
        <v>2018</v>
      </c>
      <c r="D26" s="21">
        <f t="shared" si="1"/>
        <v>6743199.1000000006</v>
      </c>
      <c r="E26" s="21">
        <f>E29+E32+E35</f>
        <v>656500</v>
      </c>
      <c r="F26" s="21">
        <f>F29+F32+F35-0.1</f>
        <v>5918736.7000000002</v>
      </c>
      <c r="G26" s="21">
        <f>G29+G32+G35</f>
        <v>167962.4</v>
      </c>
      <c r="H26" s="21"/>
      <c r="I26" s="4"/>
      <c r="K26" s="10"/>
      <c r="L26" s="10"/>
      <c r="M26" s="10"/>
      <c r="N26" s="10"/>
      <c r="O26" s="10"/>
    </row>
    <row r="27" spans="1:15" ht="33" customHeight="1" x14ac:dyDescent="0.25">
      <c r="A27" s="65"/>
      <c r="B27" s="66"/>
      <c r="C27" s="23">
        <v>2019</v>
      </c>
      <c r="D27" s="21">
        <f>E27+F27+G27</f>
        <v>8785687.8000000007</v>
      </c>
      <c r="E27" s="21">
        <f>E30+E33+E36+E38+E40</f>
        <v>566317.4</v>
      </c>
      <c r="F27" s="21">
        <f>F30+F33+F36+F38+F40-0.1</f>
        <v>8049569.5999999996</v>
      </c>
      <c r="G27" s="21">
        <f>G30+G33+G36+G38+G40</f>
        <v>169800.8</v>
      </c>
      <c r="H27" s="21"/>
      <c r="I27" s="4"/>
      <c r="K27" s="10"/>
      <c r="L27" s="10"/>
      <c r="M27" s="10"/>
      <c r="N27" s="10"/>
      <c r="O27" s="10"/>
    </row>
    <row r="28" spans="1:15" ht="33" customHeight="1" x14ac:dyDescent="0.25">
      <c r="A28" s="67"/>
      <c r="B28" s="68"/>
      <c r="C28" s="23">
        <v>2020</v>
      </c>
      <c r="D28" s="21">
        <f>E28+F28+G28</f>
        <v>8545043.3987100013</v>
      </c>
      <c r="E28" s="21"/>
      <c r="F28" s="21">
        <f>F31+F34+F37+F39+F41</f>
        <v>8317971.1410700008</v>
      </c>
      <c r="G28" s="21">
        <f>G31+G34+G37+G39+G41</f>
        <v>227072.25763999997</v>
      </c>
      <c r="H28" s="21"/>
      <c r="I28" s="4"/>
      <c r="K28" s="10"/>
      <c r="L28" s="10"/>
      <c r="M28" s="10"/>
      <c r="N28" s="10"/>
      <c r="O28" s="10"/>
    </row>
    <row r="29" spans="1:15" ht="50.25" customHeight="1" x14ac:dyDescent="0.25">
      <c r="A29" s="49" t="s">
        <v>31</v>
      </c>
      <c r="B29" s="51" t="s">
        <v>10</v>
      </c>
      <c r="C29" s="22">
        <v>2018</v>
      </c>
      <c r="D29" s="19">
        <f t="shared" ref="D29:D41" si="2">E29+F29+G29+H29</f>
        <v>5772726.5</v>
      </c>
      <c r="E29" s="19">
        <v>656500</v>
      </c>
      <c r="F29" s="19">
        <v>5116226.5</v>
      </c>
      <c r="G29" s="19"/>
      <c r="H29" s="19"/>
      <c r="I29" s="5"/>
      <c r="J29" s="11"/>
      <c r="L29" s="10"/>
      <c r="N29" s="12"/>
    </row>
    <row r="30" spans="1:15" ht="37.15" customHeight="1" x14ac:dyDescent="0.25">
      <c r="A30" s="69"/>
      <c r="B30" s="52"/>
      <c r="C30" s="22">
        <v>2019</v>
      </c>
      <c r="D30" s="19">
        <f t="shared" si="2"/>
        <v>5498155.7999999998</v>
      </c>
      <c r="E30" s="19">
        <v>270000</v>
      </c>
      <c r="F30" s="19">
        <v>5228155.8</v>
      </c>
      <c r="G30" s="19"/>
      <c r="H30" s="19"/>
      <c r="I30" s="5"/>
      <c r="J30" s="11"/>
      <c r="L30" s="10"/>
      <c r="N30" s="12"/>
    </row>
    <row r="31" spans="1:15" ht="34.9" customHeight="1" x14ac:dyDescent="0.25">
      <c r="A31" s="50"/>
      <c r="B31" s="53"/>
      <c r="C31" s="22">
        <v>2020</v>
      </c>
      <c r="D31" s="19">
        <f t="shared" si="2"/>
        <v>4296046.7649100004</v>
      </c>
      <c r="E31" s="19"/>
      <c r="F31" s="19">
        <v>4296046.7649100004</v>
      </c>
      <c r="G31" s="19"/>
      <c r="H31" s="19"/>
      <c r="I31" s="5"/>
      <c r="J31" s="11"/>
      <c r="L31" s="10"/>
      <c r="N31" s="12"/>
    </row>
    <row r="32" spans="1:15" ht="32.450000000000003" customHeight="1" x14ac:dyDescent="0.25">
      <c r="A32" s="51" t="s">
        <v>15</v>
      </c>
      <c r="B32" s="51" t="s">
        <v>10</v>
      </c>
      <c r="C32" s="22">
        <v>2018</v>
      </c>
      <c r="D32" s="19">
        <f t="shared" si="2"/>
        <v>676512.9</v>
      </c>
      <c r="E32" s="19"/>
      <c r="F32" s="19">
        <v>508550.5</v>
      </c>
      <c r="G32" s="19">
        <v>167962.4</v>
      </c>
      <c r="H32" s="19"/>
      <c r="I32" s="5"/>
      <c r="J32" s="12"/>
      <c r="L32" s="10"/>
      <c r="N32" s="10"/>
    </row>
    <row r="33" spans="1:15" ht="30.6" customHeight="1" x14ac:dyDescent="0.25">
      <c r="A33" s="52"/>
      <c r="B33" s="52"/>
      <c r="C33" s="22">
        <v>2019</v>
      </c>
      <c r="D33" s="19">
        <f t="shared" si="2"/>
        <v>1080780.3999999999</v>
      </c>
      <c r="E33" s="19"/>
      <c r="F33" s="19">
        <v>910979.6</v>
      </c>
      <c r="G33" s="19">
        <v>169800.8</v>
      </c>
      <c r="H33" s="19"/>
      <c r="I33" s="5"/>
      <c r="J33" s="12"/>
      <c r="L33" s="10"/>
      <c r="N33" s="10"/>
    </row>
    <row r="34" spans="1:15" ht="33" customHeight="1" x14ac:dyDescent="0.25">
      <c r="A34" s="53"/>
      <c r="B34" s="53"/>
      <c r="C34" s="22">
        <v>2020</v>
      </c>
      <c r="D34" s="19">
        <f t="shared" si="2"/>
        <v>1402240.6175500001</v>
      </c>
      <c r="E34" s="19"/>
      <c r="F34" s="19">
        <v>1175168.3599100001</v>
      </c>
      <c r="G34" s="19">
        <v>227072.25763999997</v>
      </c>
      <c r="H34" s="19"/>
      <c r="I34" s="5"/>
      <c r="J34" s="12"/>
      <c r="L34" s="10"/>
      <c r="N34" s="10"/>
    </row>
    <row r="35" spans="1:15" ht="57" customHeight="1" x14ac:dyDescent="0.25">
      <c r="A35" s="49" t="s">
        <v>25</v>
      </c>
      <c r="B35" s="51" t="s">
        <v>10</v>
      </c>
      <c r="C35" s="22">
        <v>2018</v>
      </c>
      <c r="D35" s="19">
        <f t="shared" si="2"/>
        <v>293959.8</v>
      </c>
      <c r="E35" s="19"/>
      <c r="F35" s="19">
        <v>293959.8</v>
      </c>
      <c r="G35" s="19"/>
      <c r="H35" s="19"/>
      <c r="I35" s="5"/>
      <c r="K35" s="10"/>
      <c r="L35" s="12"/>
      <c r="M35" s="12"/>
      <c r="N35" s="11"/>
    </row>
    <row r="36" spans="1:15" ht="67.900000000000006" customHeight="1" x14ac:dyDescent="0.25">
      <c r="A36" s="69"/>
      <c r="B36" s="52"/>
      <c r="C36" s="22">
        <v>2019</v>
      </c>
      <c r="D36" s="19">
        <f t="shared" si="2"/>
        <v>901431.8</v>
      </c>
      <c r="E36" s="19"/>
      <c r="F36" s="19">
        <v>901431.8</v>
      </c>
      <c r="G36" s="19"/>
      <c r="H36" s="19"/>
      <c r="I36" s="5"/>
      <c r="K36" s="10"/>
      <c r="L36" s="12"/>
      <c r="M36" s="12"/>
      <c r="N36" s="11"/>
    </row>
    <row r="37" spans="1:15" ht="45" customHeight="1" x14ac:dyDescent="0.25">
      <c r="A37" s="50"/>
      <c r="B37" s="53"/>
      <c r="C37" s="22">
        <v>2020</v>
      </c>
      <c r="D37" s="19">
        <f t="shared" si="2"/>
        <v>802823.78121999989</v>
      </c>
      <c r="E37" s="19"/>
      <c r="F37" s="19">
        <v>802823.78121999989</v>
      </c>
      <c r="G37" s="19"/>
      <c r="H37" s="19"/>
      <c r="I37" s="5"/>
      <c r="K37" s="10"/>
      <c r="L37" s="12"/>
      <c r="M37" s="12"/>
      <c r="N37" s="11"/>
    </row>
    <row r="38" spans="1:15" ht="36.6" customHeight="1" x14ac:dyDescent="0.25">
      <c r="A38" s="49" t="s">
        <v>28</v>
      </c>
      <c r="B38" s="49" t="s">
        <v>10</v>
      </c>
      <c r="C38" s="22">
        <v>2019</v>
      </c>
      <c r="D38" s="19">
        <f t="shared" si="2"/>
        <v>1301701</v>
      </c>
      <c r="E38" s="19">
        <v>296317.40000000002</v>
      </c>
      <c r="F38" s="19">
        <v>1005383.6</v>
      </c>
      <c r="G38" s="19"/>
      <c r="H38" s="19"/>
      <c r="I38" s="5"/>
      <c r="K38" s="10"/>
      <c r="L38" s="12"/>
      <c r="M38" s="12"/>
      <c r="N38" s="11"/>
    </row>
    <row r="39" spans="1:15" ht="32.450000000000003" customHeight="1" x14ac:dyDescent="0.25">
      <c r="A39" s="50"/>
      <c r="B39" s="50"/>
      <c r="C39" s="22">
        <v>2020</v>
      </c>
      <c r="D39" s="19">
        <f t="shared" si="2"/>
        <v>2040464.5350299999</v>
      </c>
      <c r="E39" s="19"/>
      <c r="F39" s="19">
        <v>2040464.5350299999</v>
      </c>
      <c r="G39" s="19"/>
      <c r="H39" s="19"/>
      <c r="I39" s="5"/>
      <c r="K39" s="10"/>
      <c r="L39" s="12"/>
      <c r="M39" s="12"/>
      <c r="N39" s="11"/>
    </row>
    <row r="40" spans="1:15" ht="109.9" customHeight="1" x14ac:dyDescent="0.25">
      <c r="A40" s="34" t="s">
        <v>29</v>
      </c>
      <c r="B40" s="34" t="s">
        <v>10</v>
      </c>
      <c r="C40" s="22">
        <v>2019</v>
      </c>
      <c r="D40" s="19">
        <f t="shared" si="2"/>
        <v>3618.9</v>
      </c>
      <c r="E40" s="19"/>
      <c r="F40" s="19">
        <v>3618.9</v>
      </c>
      <c r="G40" s="19"/>
      <c r="H40" s="19"/>
      <c r="I40" s="5"/>
      <c r="K40" s="10"/>
      <c r="L40" s="12"/>
      <c r="M40" s="12"/>
      <c r="N40" s="11"/>
    </row>
    <row r="41" spans="1:15" ht="91.15" customHeight="1" x14ac:dyDescent="0.25">
      <c r="A41" s="35" t="s">
        <v>33</v>
      </c>
      <c r="B41" s="35" t="s">
        <v>10</v>
      </c>
      <c r="C41" s="22">
        <v>2020</v>
      </c>
      <c r="D41" s="19">
        <f t="shared" si="2"/>
        <v>3467.7</v>
      </c>
      <c r="E41" s="19"/>
      <c r="F41" s="19">
        <v>3467.7</v>
      </c>
      <c r="G41" s="19"/>
      <c r="H41" s="19"/>
      <c r="I41" s="5"/>
      <c r="K41" s="10"/>
      <c r="L41" s="12"/>
      <c r="M41" s="12"/>
      <c r="N41" s="11"/>
    </row>
    <row r="42" spans="1:15" ht="30" customHeight="1" x14ac:dyDescent="0.25">
      <c r="A42" s="54" t="s">
        <v>21</v>
      </c>
      <c r="B42" s="55"/>
      <c r="C42" s="23">
        <v>2018</v>
      </c>
      <c r="D42" s="21">
        <f>D45+D48+D51+D54</f>
        <v>1196943</v>
      </c>
      <c r="E42" s="21"/>
      <c r="F42" s="21">
        <f>F45+F48+F51+F54</f>
        <v>742763.2</v>
      </c>
      <c r="G42" s="21"/>
      <c r="H42" s="21">
        <f>H45+H48+H51+H54</f>
        <v>454179.8</v>
      </c>
      <c r="I42" s="4"/>
      <c r="J42" s="10"/>
      <c r="K42" s="10"/>
      <c r="L42" s="10"/>
      <c r="M42" s="10"/>
      <c r="N42" s="10"/>
      <c r="O42" s="10"/>
    </row>
    <row r="43" spans="1:15" ht="28.9" customHeight="1" x14ac:dyDescent="0.25">
      <c r="A43" s="56"/>
      <c r="B43" s="57"/>
      <c r="C43" s="23">
        <v>2019</v>
      </c>
      <c r="D43" s="21">
        <f>E43+F43+G43+H43</f>
        <v>1332975.2000000002</v>
      </c>
      <c r="E43" s="21">
        <f>E46+E49+E52+E55+E56+E58</f>
        <v>40000</v>
      </c>
      <c r="F43" s="21">
        <f>F46+F49+F52+F55+F56+F58</f>
        <v>1082044.6000000001</v>
      </c>
      <c r="G43" s="21"/>
      <c r="H43" s="21">
        <f>H46+H49+H52+H55+H56+H58</f>
        <v>210930.6</v>
      </c>
      <c r="I43" s="4"/>
      <c r="J43" s="10"/>
      <c r="K43" s="10"/>
      <c r="L43" s="10"/>
      <c r="M43" s="10"/>
      <c r="N43" s="10"/>
      <c r="O43" s="10"/>
    </row>
    <row r="44" spans="1:15" ht="34.15" customHeight="1" x14ac:dyDescent="0.25">
      <c r="A44" s="58"/>
      <c r="B44" s="59"/>
      <c r="C44" s="23">
        <v>2020</v>
      </c>
      <c r="D44" s="21">
        <f>E44+F44+G44+H44</f>
        <v>1900907.9413000003</v>
      </c>
      <c r="E44" s="21"/>
      <c r="F44" s="21">
        <f>F47+F50+F53+F57+F59+F60</f>
        <v>1900907.9413000003</v>
      </c>
      <c r="G44" s="21"/>
      <c r="H44" s="21"/>
      <c r="I44" s="4"/>
      <c r="J44" s="10"/>
      <c r="K44" s="10"/>
      <c r="L44" s="10"/>
      <c r="M44" s="10"/>
      <c r="N44" s="10"/>
      <c r="O44" s="10"/>
    </row>
    <row r="45" spans="1:15" ht="45.75" customHeight="1" x14ac:dyDescent="0.25">
      <c r="A45" s="51" t="s">
        <v>4</v>
      </c>
      <c r="B45" s="51" t="s">
        <v>37</v>
      </c>
      <c r="C45" s="22">
        <v>2018</v>
      </c>
      <c r="D45" s="19">
        <f t="shared" ref="D45:D62" si="3">E45+F45+G45+H45</f>
        <v>5508.7</v>
      </c>
      <c r="E45" s="19"/>
      <c r="F45" s="19">
        <v>5508.7</v>
      </c>
      <c r="G45" s="19"/>
      <c r="H45" s="19"/>
      <c r="I45" s="8"/>
      <c r="J45" s="10"/>
      <c r="K45" s="10"/>
      <c r="L45" s="10"/>
      <c r="M45" s="10"/>
      <c r="N45" s="10"/>
    </row>
    <row r="46" spans="1:15" ht="44.25" customHeight="1" x14ac:dyDescent="0.25">
      <c r="A46" s="52"/>
      <c r="B46" s="52"/>
      <c r="C46" s="22">
        <v>2019</v>
      </c>
      <c r="D46" s="19">
        <f t="shared" si="3"/>
        <v>5803.7</v>
      </c>
      <c r="E46" s="19"/>
      <c r="F46" s="19">
        <v>5803.7</v>
      </c>
      <c r="G46" s="19"/>
      <c r="H46" s="19"/>
      <c r="I46" s="8"/>
      <c r="J46" s="10"/>
      <c r="K46" s="10"/>
      <c r="L46" s="10"/>
      <c r="M46" s="10"/>
      <c r="N46" s="10"/>
    </row>
    <row r="47" spans="1:15" ht="44.25" customHeight="1" x14ac:dyDescent="0.25">
      <c r="A47" s="53"/>
      <c r="B47" s="53"/>
      <c r="C47" s="22">
        <v>2020</v>
      </c>
      <c r="D47" s="19">
        <f t="shared" si="3"/>
        <v>2403.9180000000001</v>
      </c>
      <c r="E47" s="19"/>
      <c r="F47" s="19">
        <v>2403.9180000000001</v>
      </c>
      <c r="G47" s="19"/>
      <c r="H47" s="19"/>
      <c r="I47" s="8"/>
      <c r="J47" s="10"/>
      <c r="K47" s="10"/>
      <c r="L47" s="10"/>
      <c r="M47" s="10"/>
      <c r="N47" s="10"/>
    </row>
    <row r="48" spans="1:15" ht="42.75" customHeight="1" x14ac:dyDescent="0.25">
      <c r="A48" s="51" t="s">
        <v>9</v>
      </c>
      <c r="B48" s="51" t="s">
        <v>10</v>
      </c>
      <c r="C48" s="22">
        <v>2018</v>
      </c>
      <c r="D48" s="19">
        <f t="shared" si="3"/>
        <v>729452.4</v>
      </c>
      <c r="E48" s="19"/>
      <c r="F48" s="19">
        <v>729452.4</v>
      </c>
      <c r="G48" s="19"/>
      <c r="H48" s="19"/>
      <c r="I48" s="5"/>
      <c r="K48" s="10"/>
      <c r="L48" s="10"/>
      <c r="M48" s="10"/>
      <c r="N48" s="10"/>
      <c r="O48" s="10"/>
    </row>
    <row r="49" spans="1:15" ht="39.75" customHeight="1" x14ac:dyDescent="0.25">
      <c r="A49" s="52"/>
      <c r="B49" s="52"/>
      <c r="C49" s="22">
        <v>2019</v>
      </c>
      <c r="D49" s="19">
        <f>E49+F49+G49+H49</f>
        <v>976571.3</v>
      </c>
      <c r="E49" s="19"/>
      <c r="F49" s="19">
        <v>976571.3</v>
      </c>
      <c r="G49" s="19"/>
      <c r="H49" s="19"/>
      <c r="I49" s="5"/>
      <c r="K49" s="10"/>
      <c r="L49" s="10"/>
      <c r="M49" s="10"/>
      <c r="N49" s="10"/>
      <c r="O49" s="10"/>
    </row>
    <row r="50" spans="1:15" ht="39.75" customHeight="1" x14ac:dyDescent="0.25">
      <c r="A50" s="53"/>
      <c r="B50" s="53"/>
      <c r="C50" s="22">
        <v>2020</v>
      </c>
      <c r="D50" s="19">
        <f>E50+F50+G50+H50</f>
        <v>1666955.5839200001</v>
      </c>
      <c r="E50" s="19"/>
      <c r="F50" s="19">
        <v>1666955.5839200001</v>
      </c>
      <c r="G50" s="19"/>
      <c r="H50" s="19"/>
      <c r="I50" s="5"/>
      <c r="K50" s="10"/>
      <c r="L50" s="10"/>
      <c r="M50" s="10"/>
      <c r="N50" s="10"/>
      <c r="O50" s="10"/>
    </row>
    <row r="51" spans="1:15" ht="39.75" customHeight="1" x14ac:dyDescent="0.25">
      <c r="A51" s="51" t="s">
        <v>17</v>
      </c>
      <c r="B51" s="51" t="s">
        <v>16</v>
      </c>
      <c r="C51" s="22">
        <v>2018</v>
      </c>
      <c r="D51" s="19">
        <f t="shared" si="3"/>
        <v>7802.1</v>
      </c>
      <c r="E51" s="19"/>
      <c r="F51" s="19">
        <v>7802.1</v>
      </c>
      <c r="G51" s="19"/>
      <c r="H51" s="19"/>
      <c r="I51" s="5"/>
      <c r="K51" s="10"/>
      <c r="L51" s="10"/>
      <c r="M51" s="10"/>
      <c r="N51" s="10"/>
      <c r="O51" s="10"/>
    </row>
    <row r="52" spans="1:15" ht="44.25" customHeight="1" x14ac:dyDescent="0.25">
      <c r="A52" s="52"/>
      <c r="B52" s="52"/>
      <c r="C52" s="22">
        <v>2019</v>
      </c>
      <c r="D52" s="19">
        <f t="shared" si="3"/>
        <v>8389.9</v>
      </c>
      <c r="E52" s="19"/>
      <c r="F52" s="19">
        <v>8389.9</v>
      </c>
      <c r="G52" s="19"/>
      <c r="H52" s="19"/>
      <c r="I52" s="5"/>
      <c r="K52" s="10"/>
      <c r="L52" s="10"/>
      <c r="M52" s="10"/>
      <c r="N52" s="10"/>
      <c r="O52" s="10"/>
    </row>
    <row r="53" spans="1:15" ht="44.25" customHeight="1" x14ac:dyDescent="0.25">
      <c r="A53" s="53"/>
      <c r="B53" s="53"/>
      <c r="C53" s="22">
        <v>2020</v>
      </c>
      <c r="D53" s="19">
        <f t="shared" si="3"/>
        <v>9881.6</v>
      </c>
      <c r="E53" s="19"/>
      <c r="F53" s="19">
        <v>9881.6</v>
      </c>
      <c r="G53" s="19"/>
      <c r="H53" s="19"/>
      <c r="I53" s="5"/>
      <c r="K53" s="10"/>
      <c r="L53" s="10"/>
      <c r="M53" s="10"/>
      <c r="N53" s="10"/>
      <c r="O53" s="10"/>
    </row>
    <row r="54" spans="1:15" s="7" customFormat="1" ht="32.25" customHeight="1" x14ac:dyDescent="0.25">
      <c r="A54" s="60" t="s">
        <v>20</v>
      </c>
      <c r="B54" s="51" t="s">
        <v>37</v>
      </c>
      <c r="C54" s="22">
        <v>2018</v>
      </c>
      <c r="D54" s="19">
        <f>E54+F54+G54+H54</f>
        <v>454179.8</v>
      </c>
      <c r="E54" s="19"/>
      <c r="F54" s="19"/>
      <c r="G54" s="19"/>
      <c r="H54" s="19">
        <v>454179.8</v>
      </c>
      <c r="I54" s="8"/>
      <c r="K54" s="24"/>
      <c r="L54" s="24"/>
      <c r="M54" s="24"/>
      <c r="N54" s="24"/>
      <c r="O54" s="24"/>
    </row>
    <row r="55" spans="1:15" s="7" customFormat="1" ht="32.25" customHeight="1" x14ac:dyDescent="0.25">
      <c r="A55" s="61"/>
      <c r="B55" s="62"/>
      <c r="C55" s="22">
        <v>2019</v>
      </c>
      <c r="D55" s="19">
        <f>E55+F55+G55+H55</f>
        <v>266961.90000000002</v>
      </c>
      <c r="E55" s="19">
        <v>40000</v>
      </c>
      <c r="F55" s="19">
        <v>16031.3</v>
      </c>
      <c r="G55" s="19"/>
      <c r="H55" s="19">
        <v>210930.6</v>
      </c>
      <c r="I55" s="8"/>
      <c r="K55" s="24"/>
      <c r="L55" s="24"/>
      <c r="M55" s="24"/>
      <c r="N55" s="24"/>
      <c r="O55" s="24"/>
    </row>
    <row r="56" spans="1:15" s="7" customFormat="1" ht="51" customHeight="1" x14ac:dyDescent="0.25">
      <c r="A56" s="51" t="s">
        <v>29</v>
      </c>
      <c r="B56" s="49" t="s">
        <v>10</v>
      </c>
      <c r="C56" s="22">
        <v>2019</v>
      </c>
      <c r="D56" s="19">
        <f t="shared" ref="D56:D60" si="4">E56+F56+G56+H56</f>
        <v>48236.2</v>
      </c>
      <c r="E56" s="19"/>
      <c r="F56" s="19">
        <v>48236.2</v>
      </c>
      <c r="G56" s="19"/>
      <c r="H56" s="19"/>
      <c r="I56" s="8"/>
      <c r="K56" s="24"/>
      <c r="L56" s="24"/>
      <c r="M56" s="24"/>
      <c r="N56" s="24"/>
      <c r="O56" s="24"/>
    </row>
    <row r="57" spans="1:15" s="7" customFormat="1" ht="56.25" customHeight="1" x14ac:dyDescent="0.25">
      <c r="A57" s="53"/>
      <c r="B57" s="50"/>
      <c r="C57" s="22">
        <v>2020</v>
      </c>
      <c r="D57" s="19">
        <f t="shared" si="4"/>
        <v>61785</v>
      </c>
      <c r="E57" s="19"/>
      <c r="F57" s="36">
        <v>61785</v>
      </c>
      <c r="G57" s="19"/>
      <c r="H57" s="19"/>
      <c r="I57" s="8"/>
      <c r="K57" s="24"/>
      <c r="L57" s="24"/>
      <c r="M57" s="24"/>
      <c r="N57" s="24"/>
      <c r="O57" s="24"/>
    </row>
    <row r="58" spans="1:15" s="7" customFormat="1" ht="41.45" customHeight="1" x14ac:dyDescent="0.25">
      <c r="A58" s="51" t="s">
        <v>28</v>
      </c>
      <c r="B58" s="49" t="s">
        <v>10</v>
      </c>
      <c r="C58" s="22">
        <v>2019</v>
      </c>
      <c r="D58" s="19">
        <f t="shared" si="4"/>
        <v>27012.2</v>
      </c>
      <c r="E58" s="19"/>
      <c r="F58" s="19">
        <v>27012.2</v>
      </c>
      <c r="G58" s="19"/>
      <c r="H58" s="19"/>
      <c r="I58" s="8"/>
      <c r="K58" s="24"/>
      <c r="L58" s="24"/>
      <c r="M58" s="24"/>
      <c r="N58" s="24"/>
      <c r="O58" s="24"/>
    </row>
    <row r="59" spans="1:15" s="7" customFormat="1" ht="34.15" customHeight="1" x14ac:dyDescent="0.25">
      <c r="A59" s="53"/>
      <c r="B59" s="50"/>
      <c r="C59" s="22">
        <v>2020</v>
      </c>
      <c r="D59" s="19">
        <f t="shared" si="4"/>
        <v>45410.978820000004</v>
      </c>
      <c r="E59" s="19"/>
      <c r="F59" s="19">
        <v>45410.978820000004</v>
      </c>
      <c r="G59" s="19"/>
      <c r="H59" s="19"/>
      <c r="I59" s="8"/>
      <c r="K59" s="24"/>
      <c r="L59" s="24"/>
      <c r="M59" s="24"/>
      <c r="N59" s="24"/>
      <c r="O59" s="24"/>
    </row>
    <row r="60" spans="1:15" s="7" customFormat="1" ht="57" customHeight="1" x14ac:dyDescent="0.25">
      <c r="A60" s="33" t="s">
        <v>32</v>
      </c>
      <c r="B60" s="35" t="s">
        <v>10</v>
      </c>
      <c r="C60" s="22"/>
      <c r="D60" s="19">
        <f t="shared" si="4"/>
        <v>114470.86056</v>
      </c>
      <c r="E60" s="19"/>
      <c r="F60" s="19">
        <v>114470.86056</v>
      </c>
      <c r="G60" s="19"/>
      <c r="H60" s="19"/>
      <c r="I60" s="8"/>
      <c r="K60" s="24"/>
      <c r="L60" s="24"/>
      <c r="M60" s="24"/>
      <c r="N60" s="24"/>
      <c r="O60" s="24"/>
    </row>
    <row r="61" spans="1:15" ht="36" customHeight="1" x14ac:dyDescent="0.25">
      <c r="A61" s="54" t="s">
        <v>18</v>
      </c>
      <c r="B61" s="55"/>
      <c r="C61" s="23">
        <v>2018</v>
      </c>
      <c r="D61" s="21">
        <f t="shared" si="3"/>
        <v>415818.1</v>
      </c>
      <c r="E61" s="21">
        <f>E64+E67</f>
        <v>37240.6</v>
      </c>
      <c r="F61" s="21">
        <f>F64+F67</f>
        <v>113658.8</v>
      </c>
      <c r="G61" s="21"/>
      <c r="H61" s="21">
        <f>H64+H67</f>
        <v>264918.7</v>
      </c>
      <c r="I61" s="4"/>
      <c r="K61" s="10"/>
      <c r="L61" s="10"/>
      <c r="M61" s="10"/>
      <c r="N61" s="10"/>
      <c r="O61" s="10"/>
    </row>
    <row r="62" spans="1:15" ht="36" customHeight="1" x14ac:dyDescent="0.25">
      <c r="A62" s="56"/>
      <c r="B62" s="57"/>
      <c r="C62" s="23">
        <v>2019</v>
      </c>
      <c r="D62" s="21">
        <f t="shared" si="3"/>
        <v>366632.5</v>
      </c>
      <c r="E62" s="21">
        <f t="shared" ref="E62" si="5">E65+E68</f>
        <v>30000</v>
      </c>
      <c r="F62" s="21">
        <f>F65+F68-0.1</f>
        <v>106317.5</v>
      </c>
      <c r="G62" s="21"/>
      <c r="H62" s="21">
        <f>H65+H68</f>
        <v>230315</v>
      </c>
      <c r="I62" s="4"/>
      <c r="K62" s="10"/>
      <c r="L62" s="10"/>
      <c r="M62" s="10"/>
      <c r="N62" s="10"/>
      <c r="O62" s="10"/>
    </row>
    <row r="63" spans="1:15" ht="36" customHeight="1" x14ac:dyDescent="0.25">
      <c r="A63" s="58"/>
      <c r="B63" s="59"/>
      <c r="C63" s="23">
        <v>2020</v>
      </c>
      <c r="D63" s="21">
        <f>H63+G63+F63+E63</f>
        <v>293254.67142000003</v>
      </c>
      <c r="E63" s="21">
        <f>E66+E69</f>
        <v>30000</v>
      </c>
      <c r="F63" s="21">
        <f>F66+F69</f>
        <v>131954.28142000001</v>
      </c>
      <c r="G63" s="21">
        <f>G66+G69</f>
        <v>26.49</v>
      </c>
      <c r="H63" s="21">
        <f>H66+H69</f>
        <v>131273.9</v>
      </c>
      <c r="I63" s="4"/>
      <c r="K63" s="10"/>
      <c r="L63" s="10"/>
      <c r="M63" s="10"/>
      <c r="N63" s="10"/>
      <c r="O63" s="10"/>
    </row>
    <row r="64" spans="1:15" ht="40.9" customHeight="1" x14ac:dyDescent="0.25">
      <c r="A64" s="51" t="s">
        <v>24</v>
      </c>
      <c r="B64" s="51" t="s">
        <v>37</v>
      </c>
      <c r="C64" s="22">
        <v>2018</v>
      </c>
      <c r="D64" s="19">
        <f t="shared" ref="D64:D72" si="6">E64+F64+G64+H64</f>
        <v>30071</v>
      </c>
      <c r="E64" s="19"/>
      <c r="F64" s="19">
        <v>30071</v>
      </c>
      <c r="G64" s="19"/>
      <c r="H64" s="19"/>
      <c r="I64" s="8"/>
      <c r="K64" s="10"/>
      <c r="L64" s="10"/>
      <c r="M64" s="10"/>
      <c r="N64" s="10"/>
      <c r="O64" s="10"/>
    </row>
    <row r="65" spans="1:15" ht="34.15" customHeight="1" x14ac:dyDescent="0.25">
      <c r="A65" s="52"/>
      <c r="B65" s="52"/>
      <c r="C65" s="22">
        <v>2019</v>
      </c>
      <c r="D65" s="19">
        <f t="shared" si="6"/>
        <v>37750.9</v>
      </c>
      <c r="E65" s="19"/>
      <c r="F65" s="19">
        <v>37750.9</v>
      </c>
      <c r="G65" s="19"/>
      <c r="H65" s="19"/>
      <c r="I65" s="8"/>
      <c r="K65" s="10"/>
      <c r="L65" s="10"/>
      <c r="M65" s="10"/>
      <c r="N65" s="10"/>
      <c r="O65" s="10"/>
    </row>
    <row r="66" spans="1:15" ht="34.9" customHeight="1" x14ac:dyDescent="0.25">
      <c r="A66" s="53"/>
      <c r="B66" s="53"/>
      <c r="C66" s="22">
        <v>2020</v>
      </c>
      <c r="D66" s="19">
        <f t="shared" si="6"/>
        <v>44470.913419999997</v>
      </c>
      <c r="E66" s="19"/>
      <c r="F66" s="19">
        <v>44470.913419999997</v>
      </c>
      <c r="G66" s="19"/>
      <c r="H66" s="19"/>
      <c r="I66" s="8"/>
      <c r="K66" s="10"/>
      <c r="L66" s="10"/>
      <c r="M66" s="10"/>
      <c r="N66" s="10"/>
      <c r="O66" s="10"/>
    </row>
    <row r="67" spans="1:15" ht="46.15" customHeight="1" x14ac:dyDescent="0.25">
      <c r="A67" s="51" t="s">
        <v>19</v>
      </c>
      <c r="B67" s="51" t="s">
        <v>38</v>
      </c>
      <c r="C67" s="22">
        <v>2018</v>
      </c>
      <c r="D67" s="19">
        <f t="shared" ref="D67" si="7">E67+F67+G67+H67</f>
        <v>385747.1</v>
      </c>
      <c r="E67" s="19">
        <v>37240.6</v>
      </c>
      <c r="F67" s="19">
        <v>83587.8</v>
      </c>
      <c r="G67" s="19"/>
      <c r="H67" s="19">
        <v>264918.7</v>
      </c>
      <c r="I67" s="8"/>
      <c r="K67" s="10"/>
      <c r="L67" s="10"/>
      <c r="M67" s="10"/>
      <c r="N67" s="10"/>
      <c r="O67" s="10"/>
    </row>
    <row r="68" spans="1:15" ht="40.15" customHeight="1" x14ac:dyDescent="0.25">
      <c r="A68" s="52"/>
      <c r="B68" s="52"/>
      <c r="C68" s="22">
        <v>2019</v>
      </c>
      <c r="D68" s="19">
        <f t="shared" si="6"/>
        <v>328881.7</v>
      </c>
      <c r="E68" s="19">
        <v>30000</v>
      </c>
      <c r="F68" s="19">
        <v>68566.7</v>
      </c>
      <c r="G68" s="19"/>
      <c r="H68" s="19">
        <v>230315</v>
      </c>
      <c r="I68" s="8"/>
      <c r="K68" s="10"/>
      <c r="L68" s="10"/>
      <c r="M68" s="10"/>
      <c r="N68" s="10"/>
      <c r="O68" s="10"/>
    </row>
    <row r="69" spans="1:15" ht="40.9" customHeight="1" x14ac:dyDescent="0.25">
      <c r="A69" s="53"/>
      <c r="B69" s="53"/>
      <c r="C69" s="22">
        <v>2020</v>
      </c>
      <c r="D69" s="19">
        <f t="shared" si="6"/>
        <v>248783.758</v>
      </c>
      <c r="E69" s="19">
        <v>30000</v>
      </c>
      <c r="F69" s="19">
        <v>87483.368000000002</v>
      </c>
      <c r="G69" s="19">
        <v>26.49</v>
      </c>
      <c r="H69" s="19">
        <v>131273.9</v>
      </c>
      <c r="I69" s="8"/>
      <c r="K69" s="10"/>
      <c r="L69" s="10"/>
      <c r="M69" s="10"/>
      <c r="N69" s="10"/>
      <c r="O69" s="10"/>
    </row>
    <row r="70" spans="1:15" ht="43.15" customHeight="1" x14ac:dyDescent="0.25">
      <c r="A70" s="47" t="s">
        <v>34</v>
      </c>
      <c r="B70" s="48"/>
      <c r="C70" s="42">
        <v>2020</v>
      </c>
      <c r="D70" s="43">
        <f>H70+G70+F70+E70</f>
        <v>350986.9</v>
      </c>
      <c r="E70" s="43">
        <f>E71+E72</f>
        <v>69300</v>
      </c>
      <c r="F70" s="45">
        <f>F71+F72</f>
        <v>83796.5</v>
      </c>
      <c r="G70" s="43"/>
      <c r="H70" s="44">
        <f>H71+H72</f>
        <v>197890.4</v>
      </c>
      <c r="J70" s="13"/>
      <c r="K70" s="13"/>
      <c r="L70" s="13"/>
      <c r="M70" s="13"/>
      <c r="N70" s="13"/>
    </row>
    <row r="71" spans="1:15" ht="86.45" customHeight="1" x14ac:dyDescent="0.25">
      <c r="A71" s="38" t="s">
        <v>35</v>
      </c>
      <c r="B71" s="39" t="s">
        <v>37</v>
      </c>
      <c r="C71" s="37">
        <v>2020</v>
      </c>
      <c r="D71" s="40">
        <f t="shared" si="6"/>
        <v>196950.39999999999</v>
      </c>
      <c r="E71" s="40">
        <v>19600</v>
      </c>
      <c r="F71" s="46">
        <v>20400</v>
      </c>
      <c r="G71" s="40"/>
      <c r="H71" s="41">
        <v>156950.39999999999</v>
      </c>
      <c r="J71" s="13"/>
      <c r="K71" s="13"/>
      <c r="L71" s="13"/>
      <c r="M71" s="13"/>
      <c r="N71" s="13"/>
    </row>
    <row r="72" spans="1:15" ht="50.45" customHeight="1" x14ac:dyDescent="0.25">
      <c r="A72" s="38" t="s">
        <v>36</v>
      </c>
      <c r="B72" s="39" t="s">
        <v>37</v>
      </c>
      <c r="C72" s="37">
        <v>2020</v>
      </c>
      <c r="D72" s="40">
        <f t="shared" si="6"/>
        <v>154036.5</v>
      </c>
      <c r="E72" s="40">
        <v>49700</v>
      </c>
      <c r="F72" s="46">
        <v>63396.5</v>
      </c>
      <c r="G72" s="40"/>
      <c r="H72" s="41">
        <v>40940</v>
      </c>
      <c r="J72" s="13"/>
      <c r="K72" s="14"/>
      <c r="L72" s="13"/>
      <c r="M72" s="14"/>
      <c r="N72" s="13"/>
    </row>
    <row r="73" spans="1:15" x14ac:dyDescent="0.25">
      <c r="F73" s="7"/>
      <c r="J73" s="13"/>
      <c r="K73" s="13"/>
      <c r="L73" s="13"/>
      <c r="M73" s="13"/>
      <c r="N73" s="13"/>
    </row>
    <row r="74" spans="1:15" x14ac:dyDescent="0.25">
      <c r="J74" s="13"/>
      <c r="K74" s="13"/>
      <c r="L74" s="13"/>
      <c r="M74" s="13"/>
      <c r="N74" s="13"/>
    </row>
    <row r="75" spans="1:15" x14ac:dyDescent="0.25">
      <c r="J75" s="13"/>
      <c r="K75" s="13"/>
      <c r="L75" s="13"/>
      <c r="M75" s="13"/>
      <c r="N75" s="13"/>
    </row>
    <row r="76" spans="1:15" x14ac:dyDescent="0.25">
      <c r="J76" s="13"/>
      <c r="K76" s="13"/>
      <c r="L76" s="13"/>
      <c r="M76" s="13"/>
      <c r="N76" s="13"/>
    </row>
    <row r="77" spans="1:15" x14ac:dyDescent="0.25">
      <c r="J77" s="14"/>
      <c r="K77" s="14"/>
      <c r="L77" s="14"/>
      <c r="M77" s="14"/>
      <c r="N77" s="14"/>
    </row>
    <row r="81" spans="10:14" x14ac:dyDescent="0.25">
      <c r="J81" s="6"/>
      <c r="K81" s="13"/>
      <c r="L81" s="13"/>
      <c r="M81" s="13"/>
      <c r="N81" s="13"/>
    </row>
    <row r="82" spans="10:14" x14ac:dyDescent="0.25">
      <c r="J82" s="13"/>
      <c r="K82" s="13"/>
      <c r="L82" s="13"/>
      <c r="M82" s="13"/>
      <c r="N82" s="13"/>
    </row>
    <row r="83" spans="10:14" x14ac:dyDescent="0.25">
      <c r="J83" s="13"/>
      <c r="K83" s="13"/>
      <c r="L83" s="13"/>
      <c r="M83" s="13"/>
      <c r="N83" s="13"/>
    </row>
    <row r="84" spans="10:14" x14ac:dyDescent="0.25">
      <c r="J84" s="13"/>
      <c r="K84" s="14"/>
      <c r="L84" s="14"/>
      <c r="M84" s="14"/>
      <c r="N84" s="13"/>
    </row>
    <row r="85" spans="10:14" x14ac:dyDescent="0.25">
      <c r="J85" s="14"/>
      <c r="K85" s="13"/>
      <c r="L85" s="13"/>
      <c r="M85" s="13"/>
      <c r="N85" s="13"/>
    </row>
    <row r="86" spans="10:14" x14ac:dyDescent="0.25">
      <c r="J86" s="13"/>
      <c r="K86" s="13"/>
      <c r="L86" s="13"/>
      <c r="M86" s="13"/>
      <c r="N86" s="13"/>
    </row>
    <row r="87" spans="10:14" x14ac:dyDescent="0.25">
      <c r="J87" s="13"/>
      <c r="K87" s="13"/>
      <c r="L87" s="13"/>
      <c r="M87" s="13"/>
      <c r="N87" s="13"/>
    </row>
    <row r="88" spans="10:14" x14ac:dyDescent="0.25">
      <c r="J88" s="13"/>
      <c r="K88" s="13"/>
      <c r="L88" s="13"/>
      <c r="M88" s="13"/>
      <c r="N88" s="13"/>
    </row>
    <row r="89" spans="10:14" x14ac:dyDescent="0.25">
      <c r="J89" s="13"/>
      <c r="K89" s="13"/>
      <c r="L89" s="13"/>
      <c r="M89" s="13"/>
      <c r="N89" s="13"/>
    </row>
    <row r="90" spans="10:14" x14ac:dyDescent="0.25">
      <c r="J90" s="13"/>
      <c r="K90" s="13"/>
      <c r="L90" s="13"/>
      <c r="M90" s="13"/>
      <c r="N90" s="13"/>
    </row>
    <row r="91" spans="10:14" x14ac:dyDescent="0.25">
      <c r="J91" s="13"/>
      <c r="K91" s="13"/>
      <c r="L91" s="13"/>
      <c r="M91" s="13"/>
      <c r="N91" s="13"/>
    </row>
    <row r="92" spans="10:14" x14ac:dyDescent="0.25">
      <c r="J92" s="13"/>
      <c r="K92" s="13"/>
      <c r="L92" s="13"/>
      <c r="M92" s="13"/>
      <c r="N92" s="13"/>
    </row>
    <row r="93" spans="10:14" x14ac:dyDescent="0.25">
      <c r="J93" s="13"/>
      <c r="K93" s="13"/>
      <c r="L93" s="13"/>
      <c r="M93" s="13"/>
      <c r="N93" s="13"/>
    </row>
    <row r="94" spans="10:14" x14ac:dyDescent="0.25">
      <c r="J94" s="14"/>
      <c r="K94" s="14"/>
      <c r="L94" s="14"/>
      <c r="M94" s="14"/>
      <c r="N94" s="14"/>
    </row>
    <row r="97" spans="10:14" x14ac:dyDescent="0.25">
      <c r="J97" s="6"/>
      <c r="K97" s="13"/>
      <c r="L97" s="13"/>
      <c r="M97" s="13"/>
      <c r="N97" s="13"/>
    </row>
    <row r="98" spans="10:14" x14ac:dyDescent="0.25">
      <c r="J98" s="10"/>
      <c r="K98" s="10"/>
      <c r="L98" s="10"/>
      <c r="M98" s="10"/>
      <c r="N98" s="10"/>
    </row>
    <row r="99" spans="10:14" x14ac:dyDescent="0.25">
      <c r="J99" s="15"/>
      <c r="K99" s="15"/>
      <c r="L99" s="15"/>
      <c r="M99" s="15"/>
      <c r="N99" s="15"/>
    </row>
    <row r="100" spans="10:14" x14ac:dyDescent="0.25">
      <c r="J100" s="15"/>
      <c r="K100" s="15"/>
      <c r="L100" s="15"/>
      <c r="M100" s="15"/>
      <c r="N100" s="15"/>
    </row>
  </sheetData>
  <mergeCells count="50">
    <mergeCell ref="B58:B59"/>
    <mergeCell ref="A61:B63"/>
    <mergeCell ref="A64:A66"/>
    <mergeCell ref="B64:B66"/>
    <mergeCell ref="A67:A69"/>
    <mergeCell ref="A29:A31"/>
    <mergeCell ref="B29:B31"/>
    <mergeCell ref="A32:A34"/>
    <mergeCell ref="B32:B34"/>
    <mergeCell ref="A35:A37"/>
    <mergeCell ref="B35:B37"/>
    <mergeCell ref="A22:A23"/>
    <mergeCell ref="B22:B23"/>
    <mergeCell ref="B24:B25"/>
    <mergeCell ref="A24:A25"/>
    <mergeCell ref="A26:B28"/>
    <mergeCell ref="F6:H6"/>
    <mergeCell ref="B3:C3"/>
    <mergeCell ref="D1:H1"/>
    <mergeCell ref="F2:H2"/>
    <mergeCell ref="F3:H3"/>
    <mergeCell ref="B4:F4"/>
    <mergeCell ref="K8:K10"/>
    <mergeCell ref="A7:A8"/>
    <mergeCell ref="B7:B8"/>
    <mergeCell ref="D7:H7"/>
    <mergeCell ref="C7:C8"/>
    <mergeCell ref="A10:B12"/>
    <mergeCell ref="J8:J10"/>
    <mergeCell ref="A13:B15"/>
    <mergeCell ref="A16:A18"/>
    <mergeCell ref="B16:B18"/>
    <mergeCell ref="A19:A21"/>
    <mergeCell ref="B19:B21"/>
    <mergeCell ref="A70:B70"/>
    <mergeCell ref="A38:A39"/>
    <mergeCell ref="B38:B39"/>
    <mergeCell ref="B51:B53"/>
    <mergeCell ref="A51:A53"/>
    <mergeCell ref="B67:B69"/>
    <mergeCell ref="A42:B44"/>
    <mergeCell ref="A45:A47"/>
    <mergeCell ref="B45:B47"/>
    <mergeCell ref="A48:A50"/>
    <mergeCell ref="B48:B50"/>
    <mergeCell ref="A54:A55"/>
    <mergeCell ref="B54:B55"/>
    <mergeCell ref="A56:A57"/>
    <mergeCell ref="B56:B57"/>
    <mergeCell ref="A58:A59"/>
  </mergeCells>
  <pageMargins left="0.23622047244094491" right="0.23622047244094491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№6</vt:lpstr>
      <vt:lpstr>'Таблица №6'!Область_печати</vt:lpstr>
    </vt:vector>
  </TitlesOfParts>
  <Company>КДХ ЛО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 С.А.</dc:creator>
  <cp:lastModifiedBy>Анна Васильевна МУРАТИКОВА</cp:lastModifiedBy>
  <cp:lastPrinted>2021-04-12T08:32:26Z</cp:lastPrinted>
  <dcterms:created xsi:type="dcterms:W3CDTF">2014-01-24T10:53:56Z</dcterms:created>
  <dcterms:modified xsi:type="dcterms:W3CDTF">2021-04-12T11:49:38Z</dcterms:modified>
</cp:coreProperties>
</file>