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4880" windowHeight="6330" activeTab="0"/>
  </bookViews>
  <sheets>
    <sheet name="Информ. о соотв.поправок " sheetId="1" r:id="rId1"/>
  </sheets>
  <externalReferences>
    <externalReference r:id="rId4"/>
  </externalReferences>
  <definedNames>
    <definedName name="_xlnm.Print_Area" localSheetId="0">'Информ. о соотв.поправок '!$A$1:$P$49</definedName>
  </definedNames>
  <calcPr fullCalcOnLoad="1"/>
</workbook>
</file>

<file path=xl/sharedStrings.xml><?xml version="1.0" encoding="utf-8"?>
<sst xmlns="http://schemas.openxmlformats.org/spreadsheetml/2006/main" count="94" uniqueCount="71">
  <si>
    <t>№№ пп</t>
  </si>
  <si>
    <t>Наименование расходов</t>
  </si>
  <si>
    <t>федеральный бюджет</t>
  </si>
  <si>
    <t>областной бюджет</t>
  </si>
  <si>
    <t>Изменения</t>
  </si>
  <si>
    <t>Проект постановления</t>
  </si>
  <si>
    <t>Приложение к пояснительной записке</t>
  </si>
  <si>
    <t xml:space="preserve">объектов подпрограммы "Развитие сети автомобильных дорог общего пользования" </t>
  </si>
  <si>
    <t xml:space="preserve">государственной программы Ленинградской области </t>
  </si>
  <si>
    <t>"Развитие транспортной системы Ленинградской области"</t>
  </si>
  <si>
    <t>Планируемое финансирование на 2021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</si>
  <si>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Планируемое финансирование на 2022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</si>
  <si>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Планируемое финансирование на 2023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</si>
  <si>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Планируемое финансирование на 2024 год                                                                                                                                                                                                                                   (тыс. рублей)</t>
  </si>
  <si>
    <t>за счет средств областного бюджета</t>
  </si>
  <si>
    <t>за счет средств федерального бюджета</t>
  </si>
  <si>
    <t>Строительство и реконструкция автомобильных дорог общего пользования регионального и межмуниципального значения, включая строиительство объектов в рамках федерального проекта "Дорожная сеть" (регионального проекта "Дорожная сеть" всего: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</si>
  <si>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</t>
  </si>
  <si>
    <t>Стр-во мост.перех. ч/р Волхов на подъезде к г.Кириши в Кир.р-не ЛО всего, в т.ч.:</t>
  </si>
  <si>
    <t>Стр-во мост.перех. ч/р Свирь у г.Подпорожье всего, в том числе:</t>
  </si>
  <si>
    <t xml:space="preserve">Стр-во транспортной развязки на пересечении а/дороги "СПб-з-д им.Свердлова- Всеволожск (км39) с железной дорогой на  перегоне Всеволожск-Мельничный Ручей во Всеволож. р-не Лен. области 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</si>
  <si>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</si>
  <si>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>Изменение финансирования</t>
  </si>
  <si>
    <t>1.1.2.</t>
  </si>
  <si>
    <t>Строительство путепровода в месте пересечения железнодорожных путей и автомобильной дороги общего пользования "Подъезд к г.Гатчина-2" (2 этап - Строительство трехпролетного двухполосного автодорожного путепровода с подходами под две полосы движения)</t>
  </si>
  <si>
    <t>1.1.3.</t>
  </si>
  <si>
    <t>1.1.4.</t>
  </si>
  <si>
    <t>Строительство путепровода на железнодорожной станции Любань на автомобильной дороге "Павлово – Мга – Шапки – Любань – Оредеж – Луга"</t>
  </si>
  <si>
    <t>1.1.5.</t>
  </si>
  <si>
    <t>1.1.6.</t>
  </si>
  <si>
    <t>Реконструкция мостового перехода через реку Мойка на км 47+300 автомобильной дороги Санкт-Петербург-Кировск в Кировском районе Ленинградской области</t>
  </si>
  <si>
    <t>1.1.7.</t>
  </si>
  <si>
    <t>1.1.8.</t>
  </si>
  <si>
    <t xml:space="preserve">Строительство автодорожного путепровода на перегоне Таммисуо-Гвардейское участка  Выборг-Каменногорск взамен закрываемых переездов на ПК 26+30,92, ПК 1276+10.80 и ПК 15+89.60 </t>
  </si>
  <si>
    <t>1.1.10.</t>
  </si>
  <si>
    <t>Реконструкция автомобильной дороги "Копорье – Ручьи", км 0+000 – км 37+500</t>
  </si>
  <si>
    <t>1.1.11.</t>
  </si>
  <si>
    <t>1.1.12.</t>
  </si>
  <si>
    <t>Реконструкция автомобильной дороги общего пользования регионального значения"Санкт-Петербург – Колтуши на участке КАД-Колтуши"</t>
  </si>
  <si>
    <t>1.1.13.</t>
  </si>
  <si>
    <t>Реконструкция автомобильной дороги общего пользования регионального значения "Войпала-Сирокасска-Васильково-Горная Шальдиха" на участке км 13- км 14 с устройством нового водопропускного сооружения на р.Рябиновке</t>
  </si>
  <si>
    <t>1.1.17.</t>
  </si>
  <si>
    <t>Строительство подъезда к ТПУ "Кудрово" с реконструкцией транспортной развязки на км 12+575 автомобильной дороги  Р-21 "Кола", в том числе:</t>
  </si>
  <si>
    <t>Этап 1. Строительство подъезда к ТПУ "Кудрово"</t>
  </si>
  <si>
    <t>Этап 2. Реконструкция транспортной развязки на км 12+575 автомобильной дороги 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</si>
  <si>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"Санкт-Петербург-Матокса" на участке от границы Санкт-Петербурга до автомобильной дороги "Санкт-Петербург-Матокса"</t>
  </si>
  <si>
    <t>Всего по Перечню объектов подпрограммы «Развитие сети автомобильных дорог общего пользования» государственной программы Ленинградской области «Развитие автомобильных дорог Ленинградской области»</t>
  </si>
  <si>
    <t>1.1.9.</t>
  </si>
  <si>
    <t>1.1.14.</t>
  </si>
  <si>
    <t>1.1.15.</t>
  </si>
  <si>
    <t>1.1.15.1.</t>
  </si>
  <si>
    <t>1.1.15.2.</t>
  </si>
  <si>
    <t>1.1.16.</t>
  </si>
  <si>
    <t>Проектно-изыскательские работы и отвод земель будущих лет (строительство и реконструкция), в том числе:</t>
  </si>
  <si>
    <t>1.1.16.2.</t>
  </si>
  <si>
    <t>1.1.16.1.</t>
  </si>
  <si>
    <t>ПИР и отвод земель будущих лет строительство</t>
  </si>
  <si>
    <t>ПИР и отвод земель будущих лет реконструкция</t>
  </si>
  <si>
    <t>Реконструкция автомобильной дороги "Петергоф – Кейкино", км 5 – км 26</t>
  </si>
  <si>
    <t>1.1.18.</t>
  </si>
  <si>
    <t>1.1.18.1.</t>
  </si>
  <si>
    <t>1.1.18.2.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</si>
  <si>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</si>
  <si>
    <t>В редакции ППЛО от 01.10.2021г. № 648-оз (тыс.руб.)</t>
  </si>
  <si>
    <t>Примечания</t>
  </si>
  <si>
    <t>Уточнение лимитов финанасирования по инженерному сопровождению и финанасированием в % соотношении от СМР</t>
  </si>
  <si>
    <t>Ранее планировалось дострочное освоение средств, в настоящее время сроки работ по объекту в соответствии с планом-графиком по контракту</t>
  </si>
  <si>
    <t xml:space="preserve"> По объекту планируется расторжение контракта в связи с необходимостью внесения изменений в ПИР и получения положительного заключения гос. экспертизы, вопрос о переносе лимита финансирования пока остается открытым </t>
  </si>
  <si>
    <t>Экономия средств</t>
  </si>
  <si>
    <t xml:space="preserve">Перенос лимита финанасирования на 2022-2024 годы за счет нераспределенных остатков денежных средств. Уменьшение лимита финанасирования в связи с невозможностью освоения в текущем году из-за затягивания сроков выполнения работ подрядными организациями </t>
  </si>
  <si>
    <t>Уточнение сроков разработки проектной документации и получение сроков положительного заключения гос. экспертизы по заключенному контракту. Контракт финанасированием обеспечен 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</si>
</sst>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0"/>
    <numFmt numFmtId="166" formatCode="0.00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7" fillId="33" borderId="0" xfId="53" applyFont="1" applyFill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164" fontId="45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/>
    </xf>
    <xf numFmtId="164" fontId="45" fillId="33" borderId="0" xfId="0" applyNumberFormat="1" applyFont="1" applyFill="1" applyAlignment="1">
      <alignment/>
    </xf>
    <xf numFmtId="164" fontId="46" fillId="33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left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16" fontId="4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164" fontId="46" fillId="33" borderId="0" xfId="0" applyNumberFormat="1" applyFont="1" applyFill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right" vertical="center" wrapText="1"/>
    </xf>
    <xf numFmtId="2" fontId="50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8;&#1072;&#1074;&#1085;&#1080;&#1090;&#1077;&#1083;&#1100;&#1085;&#1072;&#1103;%20&#1090;&#1072;&#1073;&#1083;&#1080;&#1094;&#1072;%20&#1080;&#1079;&#1084;&#1077;&#1085;&#1077;&#1085;&#1080;&#1081;%20&#1086;&#1073;&#1098;&#1077;&#1082;&#1090;&#1086;&#1074;%20&#1040;&#1085;&#1080;&#1085;&#1072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. о соотв.поправок "/>
    </sheetNames>
    <sheetDataSet>
      <sheetData sheetId="0">
        <row r="12">
          <cell r="A12" t="str">
            <v>1.1.1.</v>
          </cell>
          <cell r="B12" t="str">
            <v>Строительство подъезда к г. Всеволожску</v>
          </cell>
          <cell r="I12">
            <v>10000</v>
          </cell>
          <cell r="J12">
            <v>0</v>
          </cell>
          <cell r="K12">
            <v>10000</v>
          </cell>
          <cell r="L12">
            <v>10000</v>
          </cell>
          <cell r="M12">
            <v>0</v>
          </cell>
          <cell r="N12">
            <v>10000</v>
          </cell>
          <cell r="O12">
            <v>10000</v>
          </cell>
          <cell r="P12">
            <v>0</v>
          </cell>
          <cell r="Q12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6"/>
  <sheetViews>
    <sheetView tabSelected="1" view="pageBreakPreview" zoomScale="90" zoomScaleSheetLayoutView="90" zoomScalePageLayoutView="0" workbookViewId="0" topLeftCell="A1">
      <selection activeCell="U15" sqref="U15"/>
    </sheetView>
  </sheetViews>
  <sheetFormatPr defaultColWidth="9.140625" defaultRowHeight="15"/>
  <cols>
    <col min="1" max="1" width="7.00390625" style="1" customWidth="1"/>
    <col min="2" max="2" width="40.8515625" style="1" customWidth="1"/>
    <col min="3" max="3" width="12.140625" style="9" customWidth="1"/>
    <col min="4" max="4" width="10.7109375" style="1" customWidth="1"/>
    <col min="5" max="5" width="13.00390625" style="1" customWidth="1"/>
    <col min="6" max="6" width="13.28125" style="1" customWidth="1"/>
    <col min="7" max="7" width="10.57421875" style="1" customWidth="1"/>
    <col min="8" max="8" width="12.7109375" style="1" customWidth="1"/>
    <col min="9" max="9" width="14.140625" style="1" customWidth="1"/>
    <col min="10" max="10" width="9.8515625" style="1" customWidth="1"/>
    <col min="11" max="12" width="12.57421875" style="1" customWidth="1"/>
    <col min="13" max="13" width="10.8515625" style="1" customWidth="1"/>
    <col min="14" max="14" width="12.8515625" style="1" customWidth="1"/>
    <col min="15" max="15" width="53.421875" style="3" customWidth="1"/>
    <col min="16" max="16" width="9.140625" style="1" customWidth="1"/>
    <col min="17" max="17" width="18.8515625" style="1" customWidth="1"/>
    <col min="18" max="18" width="13.28125" style="1" bestFit="1" customWidth="1"/>
    <col min="19" max="16384" width="9.140625" style="1" customWidth="1"/>
  </cols>
  <sheetData>
    <row r="1" spans="1:14" ht="15">
      <c r="A1" s="48" t="s">
        <v>6</v>
      </c>
      <c r="B1" s="49"/>
      <c r="C1" s="50"/>
      <c r="D1" s="50"/>
      <c r="E1" s="50"/>
      <c r="F1" s="51"/>
      <c r="G1" s="51"/>
      <c r="H1" s="51"/>
      <c r="I1" s="46"/>
      <c r="J1" s="46"/>
      <c r="K1" s="46"/>
      <c r="L1" s="46"/>
      <c r="M1" s="46"/>
      <c r="N1" s="46"/>
    </row>
    <row r="2" spans="1:14" ht="15">
      <c r="A2" s="45"/>
      <c r="B2" s="45"/>
      <c r="C2" s="45"/>
      <c r="D2" s="45"/>
      <c r="E2" s="45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43" t="s">
        <v>22</v>
      </c>
      <c r="B3" s="43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</row>
    <row r="4" spans="1:14" ht="15">
      <c r="A4" s="43" t="s">
        <v>7</v>
      </c>
      <c r="B4" s="44"/>
      <c r="C4" s="45"/>
      <c r="D4" s="45"/>
      <c r="E4" s="45"/>
      <c r="F4" s="46"/>
      <c r="G4" s="46"/>
      <c r="H4" s="46"/>
      <c r="I4" s="46"/>
      <c r="J4" s="46"/>
      <c r="K4" s="46"/>
      <c r="L4" s="46"/>
      <c r="M4" s="46"/>
      <c r="N4" s="46"/>
    </row>
    <row r="5" spans="1:14" ht="15">
      <c r="A5" s="43" t="s">
        <v>8</v>
      </c>
      <c r="B5" s="44"/>
      <c r="C5" s="45"/>
      <c r="D5" s="45"/>
      <c r="E5" s="45"/>
      <c r="F5" s="46"/>
      <c r="G5" s="46"/>
      <c r="H5" s="46"/>
      <c r="I5" s="46"/>
      <c r="J5" s="46"/>
      <c r="K5" s="46"/>
      <c r="L5" s="46"/>
      <c r="M5" s="46"/>
      <c r="N5" s="46"/>
    </row>
    <row r="6" spans="1:14" ht="15">
      <c r="A6" s="43" t="s">
        <v>9</v>
      </c>
      <c r="B6" s="44"/>
      <c r="C6" s="45"/>
      <c r="D6" s="45"/>
      <c r="E6" s="45"/>
      <c r="F6" s="46"/>
      <c r="G6" s="46"/>
      <c r="H6" s="46"/>
      <c r="I6" s="46"/>
      <c r="J6" s="46"/>
      <c r="K6" s="46"/>
      <c r="L6" s="46"/>
      <c r="M6" s="46"/>
      <c r="N6" s="46"/>
    </row>
    <row r="7" spans="1:14" ht="15">
      <c r="A7" s="54"/>
      <c r="B7" s="55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45" customHeight="1">
      <c r="A8" s="53" t="s">
        <v>0</v>
      </c>
      <c r="B8" s="52" t="s">
        <v>1</v>
      </c>
      <c r="C8" s="47" t="s">
        <v>10</v>
      </c>
      <c r="D8" s="47"/>
      <c r="E8" s="47"/>
      <c r="F8" s="47" t="s">
        <v>11</v>
      </c>
      <c r="G8" s="47"/>
      <c r="H8" s="47"/>
      <c r="I8" s="47" t="s">
        <v>12</v>
      </c>
      <c r="J8" s="47"/>
      <c r="K8" s="47"/>
      <c r="L8" s="47" t="s">
        <v>13</v>
      </c>
      <c r="M8" s="47"/>
      <c r="N8" s="47"/>
      <c r="O8" s="40" t="s">
        <v>64</v>
      </c>
    </row>
    <row r="9" spans="1:15" ht="92.25" customHeight="1">
      <c r="A9" s="53"/>
      <c r="B9" s="52"/>
      <c r="C9" s="19" t="s">
        <v>63</v>
      </c>
      <c r="D9" s="20" t="s">
        <v>4</v>
      </c>
      <c r="E9" s="20" t="s">
        <v>5</v>
      </c>
      <c r="F9" s="21" t="s">
        <v>63</v>
      </c>
      <c r="G9" s="20" t="s">
        <v>4</v>
      </c>
      <c r="H9" s="20" t="s">
        <v>5</v>
      </c>
      <c r="I9" s="21" t="s">
        <v>63</v>
      </c>
      <c r="J9" s="20" t="s">
        <v>4</v>
      </c>
      <c r="K9" s="20" t="s">
        <v>5</v>
      </c>
      <c r="L9" s="21" t="s">
        <v>63</v>
      </c>
      <c r="M9" s="20" t="s">
        <v>4</v>
      </c>
      <c r="N9" s="20" t="s">
        <v>5</v>
      </c>
      <c r="O9" s="39"/>
    </row>
    <row r="10" spans="1:17" ht="24" customHeight="1">
      <c r="A10" s="22">
        <v>1</v>
      </c>
      <c r="B10" s="22">
        <v>2</v>
      </c>
      <c r="C10" s="25">
        <v>12</v>
      </c>
      <c r="D10" s="22">
        <v>13</v>
      </c>
      <c r="E10" s="22">
        <v>14</v>
      </c>
      <c r="F10" s="22">
        <v>12</v>
      </c>
      <c r="G10" s="22">
        <v>13</v>
      </c>
      <c r="H10" s="22">
        <v>14</v>
      </c>
      <c r="I10" s="22">
        <v>12</v>
      </c>
      <c r="J10" s="22">
        <v>13</v>
      </c>
      <c r="K10" s="22">
        <v>14</v>
      </c>
      <c r="L10" s="22">
        <v>12</v>
      </c>
      <c r="M10" s="22">
        <v>13</v>
      </c>
      <c r="N10" s="22">
        <v>14</v>
      </c>
      <c r="O10" s="41">
        <v>15</v>
      </c>
      <c r="P10" s="6"/>
      <c r="Q10" s="7"/>
    </row>
    <row r="11" spans="1:17" ht="114.75" customHeight="1">
      <c r="A11" s="22">
        <v>1</v>
      </c>
      <c r="B11" s="23" t="s">
        <v>16</v>
      </c>
      <c r="C11" s="24">
        <v>4888338.1</v>
      </c>
      <c r="D11" s="24">
        <f>E11-C11</f>
        <v>-124694.92523000017</v>
      </c>
      <c r="E11" s="24">
        <f>E12+E16+E19+E20+E23+E24+E27+E28+E31+E34+E37+E39+E42+E46+E45</f>
        <v>4763643.174769999</v>
      </c>
      <c r="F11" s="24">
        <v>4045608.80067</v>
      </c>
      <c r="G11" s="24">
        <f>H11-F11</f>
        <v>0</v>
      </c>
      <c r="H11" s="24">
        <f>H12+H16+H19+H20+H23+H24+H27+H28+H31+H34+H37+H39+H42+H46+H45</f>
        <v>4045608.80067</v>
      </c>
      <c r="I11" s="24">
        <v>4613024.3</v>
      </c>
      <c r="J11" s="24">
        <f>K11-I11</f>
        <v>0</v>
      </c>
      <c r="K11" s="24">
        <f>K12+K16+K19+K20+K23+K24+K27+K28+K31+K34+K37+K39+K42+K46+K45</f>
        <v>4613024.3</v>
      </c>
      <c r="L11" s="24">
        <f>L12+L13+L14+L15+L16+L19+L20+L23+L24+L27+L28+L31+L34+L37+L39+L42+L46</f>
        <v>2009892.6999999997</v>
      </c>
      <c r="M11" s="24">
        <f>N11-L11</f>
        <v>0</v>
      </c>
      <c r="N11" s="24">
        <f>N12+N13+N14+N15+N16+N19+N20+N23+N24+N27+N28+N31+N34+N37+N39+N42+N46</f>
        <v>2009892.6999999997</v>
      </c>
      <c r="O11" s="39"/>
      <c r="P11" s="7"/>
      <c r="Q11" s="8"/>
    </row>
    <row r="12" spans="1:253" ht="68.25" customHeight="1">
      <c r="A12" s="25" t="str">
        <f>'[1]Информ. о соотв.поправок '!A12</f>
        <v>1.1.1.</v>
      </c>
      <c r="B12" s="23" t="str">
        <f>'[1]Информ. о соотв.поправок '!B12</f>
        <v>Строительство подъезда к г. Всеволожску</v>
      </c>
      <c r="C12" s="24">
        <v>61346.26561</v>
      </c>
      <c r="D12" s="24">
        <f aca="true" t="shared" si="0" ref="D12:D17">E12-C12</f>
        <v>-10031.254670000002</v>
      </c>
      <c r="E12" s="24">
        <v>51315.01094</v>
      </c>
      <c r="F12" s="24">
        <f>'[1]Информ. о соотв.поправок '!I12</f>
        <v>10000</v>
      </c>
      <c r="G12" s="24">
        <f>'[1]Информ. о соотв.поправок '!J12</f>
        <v>0</v>
      </c>
      <c r="H12" s="24">
        <f>'[1]Информ. о соотв.поправок '!K12</f>
        <v>10000</v>
      </c>
      <c r="I12" s="24">
        <f>'[1]Информ. о соотв.поправок '!L12</f>
        <v>10000</v>
      </c>
      <c r="J12" s="24">
        <f>'[1]Информ. о соотв.поправок '!M12</f>
        <v>0</v>
      </c>
      <c r="K12" s="24">
        <f>'[1]Информ. о соотв.поправок '!N12</f>
        <v>10000</v>
      </c>
      <c r="L12" s="24">
        <f>'[1]Информ. о соотв.поправок '!O12</f>
        <v>10000</v>
      </c>
      <c r="M12" s="24">
        <f>'[1]Информ. о соотв.поправок '!P12</f>
        <v>0</v>
      </c>
      <c r="N12" s="24">
        <f>'[1]Информ. о соотв.поправок '!Q12</f>
        <v>10000</v>
      </c>
      <c r="O12" s="42" t="s">
        <v>70</v>
      </c>
      <c r="CT12" s="1">
        <f>'[1]Информ. о соотв.поправок '!CW12</f>
        <v>0</v>
      </c>
      <c r="CU12" s="1">
        <f>'[1]Информ. о соотв.поправок '!CX12</f>
        <v>0</v>
      </c>
      <c r="CV12" s="1">
        <f>'[1]Информ. о соотв.поправок '!CY12</f>
        <v>0</v>
      </c>
      <c r="CW12" s="1">
        <f>'[1]Информ. о соотв.поправок '!CZ12</f>
        <v>0</v>
      </c>
      <c r="CX12" s="1">
        <f>'[1]Информ. о соотв.поправок '!DA12</f>
        <v>0</v>
      </c>
      <c r="CY12" s="1">
        <f>'[1]Информ. о соотв.поправок '!DB12</f>
        <v>0</v>
      </c>
      <c r="CZ12" s="1">
        <f>'[1]Информ. о соотв.поправок '!DC12</f>
        <v>0</v>
      </c>
      <c r="DA12" s="1">
        <f>'[1]Информ. о соотв.поправок '!DD12</f>
        <v>0</v>
      </c>
      <c r="DB12" s="1">
        <f>'[1]Информ. о соотв.поправок '!DE12</f>
        <v>0</v>
      </c>
      <c r="DC12" s="1">
        <f>'[1]Информ. о соотв.поправок '!DF12</f>
        <v>0</v>
      </c>
      <c r="DD12" s="1">
        <f>'[1]Информ. о соотв.поправок '!DG12</f>
        <v>0</v>
      </c>
      <c r="DE12" s="1">
        <f>'[1]Информ. о соотв.поправок '!DH12</f>
        <v>0</v>
      </c>
      <c r="DF12" s="1">
        <f>'[1]Информ. о соотв.поправок '!DI12</f>
        <v>0</v>
      </c>
      <c r="DG12" s="1">
        <f>'[1]Информ. о соотв.поправок '!DJ12</f>
        <v>0</v>
      </c>
      <c r="DH12" s="1">
        <f>'[1]Информ. о соотв.поправок '!DK12</f>
        <v>0</v>
      </c>
      <c r="DI12" s="1">
        <f>'[1]Информ. о соотв.поправок '!DL12</f>
        <v>0</v>
      </c>
      <c r="DJ12" s="1">
        <f>'[1]Информ. о соотв.поправок '!DM12</f>
        <v>0</v>
      </c>
      <c r="DK12" s="1">
        <f>'[1]Информ. о соотв.поправок '!DN12</f>
        <v>0</v>
      </c>
      <c r="DL12" s="1">
        <f>'[1]Информ. о соотв.поправок '!DO12</f>
        <v>0</v>
      </c>
      <c r="DM12" s="1">
        <f>'[1]Информ. о соотв.поправок '!DP12</f>
        <v>0</v>
      </c>
      <c r="DN12" s="1">
        <f>'[1]Информ. о соотв.поправок '!DQ12</f>
        <v>0</v>
      </c>
      <c r="DO12" s="1">
        <f>'[1]Информ. о соотв.поправок '!DR12</f>
        <v>0</v>
      </c>
      <c r="DP12" s="1">
        <f>'[1]Информ. о соотв.поправок '!DS12</f>
        <v>0</v>
      </c>
      <c r="DQ12" s="1">
        <f>'[1]Информ. о соотв.поправок '!DT12</f>
        <v>0</v>
      </c>
      <c r="DR12" s="1">
        <f>'[1]Информ. о соотв.поправок '!DU12</f>
        <v>0</v>
      </c>
      <c r="DS12" s="1">
        <f>'[1]Информ. о соотв.поправок '!DV12</f>
        <v>0</v>
      </c>
      <c r="DT12" s="1">
        <f>'[1]Информ. о соотв.поправок '!DW12</f>
        <v>0</v>
      </c>
      <c r="DU12" s="1">
        <f>'[1]Информ. о соотв.поправок '!DX12</f>
        <v>0</v>
      </c>
      <c r="DV12" s="1">
        <f>'[1]Информ. о соотв.поправок '!DY12</f>
        <v>0</v>
      </c>
      <c r="DW12" s="1">
        <f>'[1]Информ. о соотв.поправок '!DZ12</f>
        <v>0</v>
      </c>
      <c r="DX12" s="1">
        <f>'[1]Информ. о соотв.поправок '!EA12</f>
        <v>0</v>
      </c>
      <c r="DY12" s="1">
        <f>'[1]Информ. о соотв.поправок '!EB12</f>
        <v>0</v>
      </c>
      <c r="DZ12" s="1">
        <f>'[1]Информ. о соотв.поправок '!EC12</f>
        <v>0</v>
      </c>
      <c r="EA12" s="1">
        <f>'[1]Информ. о соотв.поправок '!ED12</f>
        <v>0</v>
      </c>
      <c r="EB12" s="1">
        <f>'[1]Информ. о соотв.поправок '!EE12</f>
        <v>0</v>
      </c>
      <c r="EC12" s="1">
        <f>'[1]Информ. о соотв.поправок '!EF12</f>
        <v>0</v>
      </c>
      <c r="ED12" s="1">
        <f>'[1]Информ. о соотв.поправок '!EG12</f>
        <v>0</v>
      </c>
      <c r="EE12" s="1">
        <f>'[1]Информ. о соотв.поправок '!EH12</f>
        <v>0</v>
      </c>
      <c r="EF12" s="1">
        <f>'[1]Информ. о соотв.поправок '!EI12</f>
        <v>0</v>
      </c>
      <c r="EG12" s="1">
        <f>'[1]Информ. о соотв.поправок '!EJ12</f>
        <v>0</v>
      </c>
      <c r="EH12" s="1">
        <f>'[1]Информ. о соотв.поправок '!EK12</f>
        <v>0</v>
      </c>
      <c r="EI12" s="1">
        <f>'[1]Информ. о соотв.поправок '!EL12</f>
        <v>0</v>
      </c>
      <c r="EJ12" s="1">
        <f>'[1]Информ. о соотв.поправок '!EM12</f>
        <v>0</v>
      </c>
      <c r="EK12" s="1">
        <f>'[1]Информ. о соотв.поправок '!EN12</f>
        <v>0</v>
      </c>
      <c r="EL12" s="1">
        <f>'[1]Информ. о соотв.поправок '!EO12</f>
        <v>0</v>
      </c>
      <c r="EM12" s="1">
        <f>'[1]Информ. о соотв.поправок '!EP12</f>
        <v>0</v>
      </c>
      <c r="EN12" s="1">
        <f>'[1]Информ. о соотв.поправок '!EQ12</f>
        <v>0</v>
      </c>
      <c r="EO12" s="1">
        <f>'[1]Информ. о соотв.поправок '!ER12</f>
        <v>0</v>
      </c>
      <c r="EP12" s="1">
        <f>'[1]Информ. о соотв.поправок '!ES12</f>
        <v>0</v>
      </c>
      <c r="EQ12" s="1">
        <f>'[1]Информ. о соотв.поправок '!ET12</f>
        <v>0</v>
      </c>
      <c r="ER12" s="1">
        <f>'[1]Информ. о соотв.поправок '!EU12</f>
        <v>0</v>
      </c>
      <c r="ES12" s="1">
        <f>'[1]Информ. о соотв.поправок '!EV12</f>
        <v>0</v>
      </c>
      <c r="ET12" s="1">
        <f>'[1]Информ. о соотв.поправок '!EW12</f>
        <v>0</v>
      </c>
      <c r="EU12" s="1">
        <f>'[1]Информ. о соотв.поправок '!EX12</f>
        <v>0</v>
      </c>
      <c r="EV12" s="1">
        <f>'[1]Информ. о соотв.поправок '!EY12</f>
        <v>0</v>
      </c>
      <c r="EW12" s="1">
        <f>'[1]Информ. о соотв.поправок '!EZ12</f>
        <v>0</v>
      </c>
      <c r="EX12" s="1">
        <f>'[1]Информ. о соотв.поправок '!FA12</f>
        <v>0</v>
      </c>
      <c r="EY12" s="1">
        <f>'[1]Информ. о соотв.поправок '!FB12</f>
        <v>0</v>
      </c>
      <c r="EZ12" s="1">
        <f>'[1]Информ. о соотв.поправок '!FC12</f>
        <v>0</v>
      </c>
      <c r="FA12" s="1">
        <f>'[1]Информ. о соотв.поправок '!FD12</f>
        <v>0</v>
      </c>
      <c r="FB12" s="1">
        <f>'[1]Информ. о соотв.поправок '!FE12</f>
        <v>0</v>
      </c>
      <c r="FC12" s="1">
        <f>'[1]Информ. о соотв.поправок '!FF12</f>
        <v>0</v>
      </c>
      <c r="FD12" s="1">
        <f>'[1]Информ. о соотв.поправок '!FG12</f>
        <v>0</v>
      </c>
      <c r="FE12" s="1">
        <f>'[1]Информ. о соотв.поправок '!FH12</f>
        <v>0</v>
      </c>
      <c r="FF12" s="1">
        <f>'[1]Информ. о соотв.поправок '!FI12</f>
        <v>0</v>
      </c>
      <c r="FG12" s="1">
        <f>'[1]Информ. о соотв.поправок '!FJ12</f>
        <v>0</v>
      </c>
      <c r="FH12" s="1">
        <f>'[1]Информ. о соотв.поправок '!FK12</f>
        <v>0</v>
      </c>
      <c r="FI12" s="1">
        <f>'[1]Информ. о соотв.поправок '!FL12</f>
        <v>0</v>
      </c>
      <c r="FJ12" s="1">
        <f>'[1]Информ. о соотв.поправок '!FM12</f>
        <v>0</v>
      </c>
      <c r="FK12" s="1">
        <f>'[1]Информ. о соотв.поправок '!FN12</f>
        <v>0</v>
      </c>
      <c r="FL12" s="1">
        <f>'[1]Информ. о соотв.поправок '!FO12</f>
        <v>0</v>
      </c>
      <c r="FM12" s="1">
        <f>'[1]Информ. о соотв.поправок '!FP12</f>
        <v>0</v>
      </c>
      <c r="FN12" s="1">
        <f>'[1]Информ. о соотв.поправок '!FQ12</f>
        <v>0</v>
      </c>
      <c r="FO12" s="1">
        <f>'[1]Информ. о соотв.поправок '!FR12</f>
        <v>0</v>
      </c>
      <c r="FP12" s="1">
        <f>'[1]Информ. о соотв.поправок '!FS12</f>
        <v>0</v>
      </c>
      <c r="FQ12" s="1">
        <f>'[1]Информ. о соотв.поправок '!FT12</f>
        <v>0</v>
      </c>
      <c r="FR12" s="1">
        <f>'[1]Информ. о соотв.поправок '!FU12</f>
        <v>0</v>
      </c>
      <c r="FS12" s="1">
        <f>'[1]Информ. о соотв.поправок '!FV12</f>
        <v>0</v>
      </c>
      <c r="FT12" s="1">
        <f>'[1]Информ. о соотв.поправок '!FW12</f>
        <v>0</v>
      </c>
      <c r="FU12" s="1">
        <f>'[1]Информ. о соотв.поправок '!FX12</f>
        <v>0</v>
      </c>
      <c r="FV12" s="1">
        <f>'[1]Информ. о соотв.поправок '!FY12</f>
        <v>0</v>
      </c>
      <c r="FW12" s="1">
        <f>'[1]Информ. о соотв.поправок '!FZ12</f>
        <v>0</v>
      </c>
      <c r="FX12" s="1">
        <f>'[1]Информ. о соотв.поправок '!GA12</f>
        <v>0</v>
      </c>
      <c r="FY12" s="1">
        <f>'[1]Информ. о соотв.поправок '!GB12</f>
        <v>0</v>
      </c>
      <c r="FZ12" s="1">
        <f>'[1]Информ. о соотв.поправок '!GC12</f>
        <v>0</v>
      </c>
      <c r="GA12" s="1">
        <f>'[1]Информ. о соотв.поправок '!GD12</f>
        <v>0</v>
      </c>
      <c r="GB12" s="1">
        <f>'[1]Информ. о соотв.поправок '!GE12</f>
        <v>0</v>
      </c>
      <c r="GC12" s="1">
        <f>'[1]Информ. о соотв.поправок '!GF12</f>
        <v>0</v>
      </c>
      <c r="GD12" s="1">
        <f>'[1]Информ. о соотв.поправок '!GG12</f>
        <v>0</v>
      </c>
      <c r="GE12" s="1">
        <f>'[1]Информ. о соотв.поправок '!GH12</f>
        <v>0</v>
      </c>
      <c r="GF12" s="1">
        <f>'[1]Информ. о соотв.поправок '!GI12</f>
        <v>0</v>
      </c>
      <c r="GG12" s="1">
        <f>'[1]Информ. о соотв.поправок '!GJ12</f>
        <v>0</v>
      </c>
      <c r="GH12" s="1">
        <f>'[1]Информ. о соотв.поправок '!GK12</f>
        <v>0</v>
      </c>
      <c r="GI12" s="1">
        <f>'[1]Информ. о соотв.поправок '!GL12</f>
        <v>0</v>
      </c>
      <c r="GJ12" s="1">
        <f>'[1]Информ. о соотв.поправок '!GM12</f>
        <v>0</v>
      </c>
      <c r="GK12" s="1">
        <f>'[1]Информ. о соотв.поправок '!GN12</f>
        <v>0</v>
      </c>
      <c r="GL12" s="1">
        <f>'[1]Информ. о соотв.поправок '!GO12</f>
        <v>0</v>
      </c>
      <c r="GM12" s="1">
        <f>'[1]Информ. о соотв.поправок '!GP12</f>
        <v>0</v>
      </c>
      <c r="GN12" s="1">
        <f>'[1]Информ. о соотв.поправок '!GQ12</f>
        <v>0</v>
      </c>
      <c r="GO12" s="1">
        <f>'[1]Информ. о соотв.поправок '!GR12</f>
        <v>0</v>
      </c>
      <c r="GP12" s="1">
        <f>'[1]Информ. о соотв.поправок '!GS12</f>
        <v>0</v>
      </c>
      <c r="GQ12" s="1">
        <f>'[1]Информ. о соотв.поправок '!GT12</f>
        <v>0</v>
      </c>
      <c r="GR12" s="1">
        <f>'[1]Информ. о соотв.поправок '!GU12</f>
        <v>0</v>
      </c>
      <c r="GS12" s="1">
        <f>'[1]Информ. о соотв.поправок '!GV12</f>
        <v>0</v>
      </c>
      <c r="GT12" s="1">
        <f>'[1]Информ. о соотв.поправок '!GW12</f>
        <v>0</v>
      </c>
      <c r="GU12" s="1">
        <f>'[1]Информ. о соотв.поправок '!GX12</f>
        <v>0</v>
      </c>
      <c r="GV12" s="1">
        <f>'[1]Информ. о соотв.поправок '!GY12</f>
        <v>0</v>
      </c>
      <c r="GW12" s="1">
        <f>'[1]Информ. о соотв.поправок '!GZ12</f>
        <v>0</v>
      </c>
      <c r="GX12" s="1">
        <f>'[1]Информ. о соотв.поправок '!HA12</f>
        <v>0</v>
      </c>
      <c r="GY12" s="1">
        <f>'[1]Информ. о соотв.поправок '!HB12</f>
        <v>0</v>
      </c>
      <c r="GZ12" s="1">
        <f>'[1]Информ. о соотв.поправок '!HC12</f>
        <v>0</v>
      </c>
      <c r="HA12" s="1">
        <f>'[1]Информ. о соотв.поправок '!HD12</f>
        <v>0</v>
      </c>
      <c r="HB12" s="1">
        <f>'[1]Информ. о соотв.поправок '!HE12</f>
        <v>0</v>
      </c>
      <c r="HC12" s="1">
        <f>'[1]Информ. о соотв.поправок '!HF12</f>
        <v>0</v>
      </c>
      <c r="HD12" s="1">
        <f>'[1]Информ. о соотв.поправок '!HG12</f>
        <v>0</v>
      </c>
      <c r="HE12" s="1">
        <f>'[1]Информ. о соотв.поправок '!HH12</f>
        <v>0</v>
      </c>
      <c r="HF12" s="1">
        <f>'[1]Информ. о соотв.поправок '!HI12</f>
        <v>0</v>
      </c>
      <c r="HG12" s="1">
        <f>'[1]Информ. о соотв.поправок '!HJ12</f>
        <v>0</v>
      </c>
      <c r="HH12" s="1">
        <f>'[1]Информ. о соотв.поправок '!HK12</f>
        <v>0</v>
      </c>
      <c r="HI12" s="1">
        <f>'[1]Информ. о соотв.поправок '!HL12</f>
        <v>0</v>
      </c>
      <c r="HJ12" s="1">
        <f>'[1]Информ. о соотв.поправок '!HM12</f>
        <v>0</v>
      </c>
      <c r="HK12" s="1">
        <f>'[1]Информ. о соотв.поправок '!HN12</f>
        <v>0</v>
      </c>
      <c r="HL12" s="1">
        <f>'[1]Информ. о соотв.поправок '!HO12</f>
        <v>0</v>
      </c>
      <c r="HM12" s="1">
        <f>'[1]Информ. о соотв.поправок '!HP12</f>
        <v>0</v>
      </c>
      <c r="HN12" s="1">
        <f>'[1]Информ. о соотв.поправок '!HQ12</f>
        <v>0</v>
      </c>
      <c r="HO12" s="1">
        <f>'[1]Информ. о соотв.поправок '!HR12</f>
        <v>0</v>
      </c>
      <c r="HP12" s="1">
        <f>'[1]Информ. о соотв.поправок '!HS12</f>
        <v>0</v>
      </c>
      <c r="HQ12" s="1">
        <f>'[1]Информ. о соотв.поправок '!HT12</f>
        <v>0</v>
      </c>
      <c r="HR12" s="1">
        <f>'[1]Информ. о соотв.поправок '!HU12</f>
        <v>0</v>
      </c>
      <c r="HS12" s="1">
        <f>'[1]Информ. о соотв.поправок '!HV12</f>
        <v>0</v>
      </c>
      <c r="HT12" s="1">
        <f>'[1]Информ. о соотв.поправок '!HW12</f>
        <v>0</v>
      </c>
      <c r="HU12" s="1">
        <f>'[1]Информ. о соотв.поправок '!HX12</f>
        <v>0</v>
      </c>
      <c r="HV12" s="1">
        <f>'[1]Информ. о соотв.поправок '!HY12</f>
        <v>0</v>
      </c>
      <c r="HW12" s="1">
        <f>'[1]Информ. о соотв.поправок '!HZ12</f>
        <v>0</v>
      </c>
      <c r="HX12" s="1">
        <f>'[1]Информ. о соотв.поправок '!IA12</f>
        <v>0</v>
      </c>
      <c r="HY12" s="1">
        <f>'[1]Информ. о соотв.поправок '!IB12</f>
        <v>0</v>
      </c>
      <c r="HZ12" s="1">
        <f>'[1]Информ. о соотв.поправок '!IC12</f>
        <v>0</v>
      </c>
      <c r="IA12" s="1">
        <f>'[1]Информ. о соотв.поправок '!ID12</f>
        <v>0</v>
      </c>
      <c r="IB12" s="1">
        <f>'[1]Информ. о соотв.поправок '!IE12</f>
        <v>0</v>
      </c>
      <c r="IC12" s="1">
        <f>'[1]Информ. о соотв.поправок '!IF12</f>
        <v>0</v>
      </c>
      <c r="ID12" s="1">
        <f>'[1]Информ. о соотв.поправок '!IG12</f>
        <v>0</v>
      </c>
      <c r="IE12" s="1">
        <f>'[1]Информ. о соотв.поправок '!IH12</f>
        <v>0</v>
      </c>
      <c r="IF12" s="1">
        <f>'[1]Информ. о соотв.поправок '!II12</f>
        <v>0</v>
      </c>
      <c r="IG12" s="1">
        <f>'[1]Информ. о соотв.поправок '!IJ12</f>
        <v>0</v>
      </c>
      <c r="IH12" s="1">
        <f>'[1]Информ. о соотв.поправок '!IK12</f>
        <v>0</v>
      </c>
      <c r="II12" s="1">
        <f>'[1]Информ. о соотв.поправок '!IL12</f>
        <v>0</v>
      </c>
      <c r="IJ12" s="1">
        <f>'[1]Информ. о соотв.поправок '!IM12</f>
        <v>0</v>
      </c>
      <c r="IK12" s="1">
        <f>'[1]Информ. о соотв.поправок '!IN12</f>
        <v>0</v>
      </c>
      <c r="IL12" s="1">
        <f>'[1]Информ. о соотв.поправок '!IO12</f>
        <v>0</v>
      </c>
      <c r="IM12" s="1">
        <f>'[1]Информ. о соотв.поправок '!IP12</f>
        <v>0</v>
      </c>
      <c r="IN12" s="1">
        <f>'[1]Информ. о соотв.поправок '!IQ12</f>
        <v>0</v>
      </c>
      <c r="IO12" s="1">
        <f>'[1]Информ. о соотв.поправок '!IR12</f>
        <v>0</v>
      </c>
      <c r="IP12" s="1">
        <f>'[1]Информ. о соотв.поправок '!IS12</f>
        <v>0</v>
      </c>
      <c r="IQ12" s="1">
        <f>'[1]Информ. о соотв.поправок '!IT12</f>
        <v>0</v>
      </c>
      <c r="IR12" s="1">
        <f>'[1]Информ. о соотв.поправок '!IU12</f>
        <v>0</v>
      </c>
      <c r="IS12" s="1">
        <f>'[1]Информ. о соотв.поправок '!IV12</f>
        <v>0</v>
      </c>
    </row>
    <row r="13" spans="1:17" ht="114.75" customHeight="1">
      <c r="A13" s="25" t="s">
        <v>23</v>
      </c>
      <c r="B13" s="23" t="s">
        <v>24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9"/>
      <c r="Q13" s="11"/>
    </row>
    <row r="14" spans="1:15" ht="48" customHeight="1">
      <c r="A14" s="25" t="s">
        <v>25</v>
      </c>
      <c r="B14" s="23" t="s">
        <v>58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v>35000</v>
      </c>
      <c r="M14" s="24">
        <f>N14-L14</f>
        <v>0</v>
      </c>
      <c r="N14" s="24">
        <v>35000</v>
      </c>
      <c r="O14" s="39"/>
    </row>
    <row r="15" spans="1:15" ht="63" customHeight="1">
      <c r="A15" s="25" t="s">
        <v>26</v>
      </c>
      <c r="B15" s="23" t="s">
        <v>27</v>
      </c>
      <c r="C15" s="24"/>
      <c r="D15" s="24"/>
      <c r="E15" s="24"/>
      <c r="F15" s="24"/>
      <c r="G15" s="24"/>
      <c r="H15" s="24"/>
      <c r="I15" s="24"/>
      <c r="J15" s="24"/>
      <c r="K15" s="24"/>
      <c r="L15" s="24">
        <v>25000</v>
      </c>
      <c r="M15" s="24">
        <f>N15-L15</f>
        <v>0</v>
      </c>
      <c r="N15" s="24">
        <v>25000</v>
      </c>
      <c r="O15" s="39"/>
    </row>
    <row r="16" spans="1:15" ht="41.25" customHeight="1">
      <c r="A16" s="26" t="s">
        <v>28</v>
      </c>
      <c r="B16" s="27" t="s">
        <v>19</v>
      </c>
      <c r="C16" s="24">
        <f>C18+C17</f>
        <v>1283485.4479999999</v>
      </c>
      <c r="D16" s="24">
        <f t="shared" si="0"/>
        <v>1547.8948100002017</v>
      </c>
      <c r="E16" s="24">
        <f>E18+E17</f>
        <v>1285033.34281</v>
      </c>
      <c r="F16" s="24">
        <v>411000</v>
      </c>
      <c r="G16" s="24">
        <f>H16-F16</f>
        <v>0</v>
      </c>
      <c r="H16" s="24">
        <f>H18+H17</f>
        <v>411000</v>
      </c>
      <c r="I16" s="24">
        <v>571000</v>
      </c>
      <c r="J16" s="24">
        <v>-2.7284841053187847E-12</v>
      </c>
      <c r="K16" s="24">
        <v>571000</v>
      </c>
      <c r="L16" s="24">
        <v>571000</v>
      </c>
      <c r="M16" s="24">
        <v>-2.7284841053187847E-12</v>
      </c>
      <c r="N16" s="24">
        <v>571000</v>
      </c>
      <c r="O16" s="42" t="s">
        <v>65</v>
      </c>
    </row>
    <row r="17" spans="1:15" ht="30" customHeight="1">
      <c r="A17" s="28"/>
      <c r="B17" s="29" t="s">
        <v>14</v>
      </c>
      <c r="C17" s="24">
        <v>583485.448</v>
      </c>
      <c r="D17" s="24">
        <f t="shared" si="0"/>
        <v>1547.8948100000853</v>
      </c>
      <c r="E17" s="24">
        <v>585033.3428100001</v>
      </c>
      <c r="F17" s="24">
        <v>411000</v>
      </c>
      <c r="G17" s="24">
        <f>H17-F17</f>
        <v>0</v>
      </c>
      <c r="H17" s="24">
        <v>411000</v>
      </c>
      <c r="I17" s="24">
        <v>571000</v>
      </c>
      <c r="J17" s="24">
        <v>-2.7284841053187847E-12</v>
      </c>
      <c r="K17" s="24">
        <v>571000</v>
      </c>
      <c r="L17" s="24">
        <v>571000</v>
      </c>
      <c r="M17" s="24">
        <v>-2.7284841053187847E-12</v>
      </c>
      <c r="N17" s="24">
        <v>571000</v>
      </c>
      <c r="O17" s="39"/>
    </row>
    <row r="18" spans="1:15" ht="30.75" customHeight="1">
      <c r="A18" s="28"/>
      <c r="B18" s="29" t="s">
        <v>15</v>
      </c>
      <c r="C18" s="24">
        <v>700000</v>
      </c>
      <c r="D18" s="24">
        <v>-2.7284841053187847E-12</v>
      </c>
      <c r="E18" s="24">
        <v>700000</v>
      </c>
      <c r="F18" s="24">
        <v>-2.7284841053187847E-12</v>
      </c>
      <c r="G18" s="24">
        <v>-2.7284841053187847E-12</v>
      </c>
      <c r="H18" s="24">
        <v>-2.7284841053187847E-12</v>
      </c>
      <c r="I18" s="24">
        <v>-2.7284841053187847E-12</v>
      </c>
      <c r="J18" s="24">
        <v>-2.7284841053187847E-12</v>
      </c>
      <c r="K18" s="24">
        <v>-2.7284841053187847E-12</v>
      </c>
      <c r="L18" s="24">
        <v>-2.7284841053187847E-12</v>
      </c>
      <c r="M18" s="24">
        <v>-2.7284841053187847E-12</v>
      </c>
      <c r="N18" s="24">
        <v>-2.7284841053187847E-12</v>
      </c>
      <c r="O18" s="39"/>
    </row>
    <row r="19" spans="1:15" ht="75" customHeight="1">
      <c r="A19" s="22" t="s">
        <v>29</v>
      </c>
      <c r="B19" s="29" t="s">
        <v>30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v>100</v>
      </c>
      <c r="M19" s="24">
        <f>N19-L19</f>
        <v>0</v>
      </c>
      <c r="N19" s="24">
        <v>100</v>
      </c>
      <c r="O19" s="39"/>
    </row>
    <row r="20" spans="1:15" s="3" customFormat="1" ht="70.5" customHeight="1">
      <c r="A20" s="22" t="s">
        <v>31</v>
      </c>
      <c r="B20" s="30" t="s">
        <v>18</v>
      </c>
      <c r="C20" s="24">
        <f>C22+C21</f>
        <v>1200545.62331</v>
      </c>
      <c r="D20" s="24">
        <f>E20-C20</f>
        <v>-17124.848890000023</v>
      </c>
      <c r="E20" s="31">
        <f>E21+E22</f>
        <v>1183420.77442</v>
      </c>
      <c r="F20" s="31">
        <v>808983.1532000001</v>
      </c>
      <c r="G20" s="31">
        <f>H20-F20</f>
        <v>0</v>
      </c>
      <c r="H20" s="31">
        <f>H21+H22</f>
        <v>808983.1532000001</v>
      </c>
      <c r="I20" s="31">
        <f>I22+I21</f>
        <v>1070936.9</v>
      </c>
      <c r="J20" s="24">
        <v>0</v>
      </c>
      <c r="K20" s="24">
        <f>K22+K21</f>
        <v>1070936.9</v>
      </c>
      <c r="L20" s="31">
        <f>L21+L22</f>
        <v>670936.9</v>
      </c>
      <c r="M20" s="24">
        <v>0</v>
      </c>
      <c r="N20" s="24">
        <f>N22+N21</f>
        <v>670936.9</v>
      </c>
      <c r="O20" s="42" t="s">
        <v>66</v>
      </c>
    </row>
    <row r="21" spans="1:15" ht="34.5" customHeight="1">
      <c r="A21" s="28"/>
      <c r="B21" s="30" t="s">
        <v>14</v>
      </c>
      <c r="C21" s="24">
        <v>39139.23473</v>
      </c>
      <c r="D21" s="24">
        <f>E21-C21</f>
        <v>-17124.848889999997</v>
      </c>
      <c r="E21" s="24">
        <v>22014.38584</v>
      </c>
      <c r="F21" s="24">
        <v>15134.24178</v>
      </c>
      <c r="G21" s="24">
        <f>H21-F21</f>
        <v>0</v>
      </c>
      <c r="H21" s="24">
        <v>15134.24178</v>
      </c>
      <c r="I21" s="24">
        <v>670936.9</v>
      </c>
      <c r="J21" s="24">
        <v>0</v>
      </c>
      <c r="K21" s="24">
        <v>670936.9</v>
      </c>
      <c r="L21" s="24">
        <v>670936.9</v>
      </c>
      <c r="M21" s="24">
        <v>0</v>
      </c>
      <c r="N21" s="24">
        <v>670936.9</v>
      </c>
      <c r="O21" s="39"/>
    </row>
    <row r="22" spans="1:15" ht="32.25" customHeight="1">
      <c r="A22" s="28"/>
      <c r="B22" s="30" t="s">
        <v>15</v>
      </c>
      <c r="C22" s="24">
        <v>1161406.38858</v>
      </c>
      <c r="D22" s="24">
        <v>0</v>
      </c>
      <c r="E22" s="24">
        <v>1161406.38858</v>
      </c>
      <c r="F22" s="24">
        <v>793848.9</v>
      </c>
      <c r="G22" s="24">
        <f>H22-F22</f>
        <v>0.011419999995268881</v>
      </c>
      <c r="H22" s="24">
        <v>793848.91142</v>
      </c>
      <c r="I22" s="24">
        <v>400000</v>
      </c>
      <c r="J22" s="24">
        <f>K22-I22</f>
        <v>0</v>
      </c>
      <c r="K22" s="24">
        <v>400000</v>
      </c>
      <c r="L22" s="24"/>
      <c r="M22" s="24">
        <v>0</v>
      </c>
      <c r="N22" s="24"/>
      <c r="O22" s="39"/>
    </row>
    <row r="23" spans="1:15" ht="90" customHeight="1">
      <c r="A23" s="22" t="s">
        <v>32</v>
      </c>
      <c r="B23" s="30" t="s">
        <v>33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9"/>
    </row>
    <row r="24" spans="1:15" ht="85.5" customHeight="1">
      <c r="A24" s="22" t="s">
        <v>47</v>
      </c>
      <c r="B24" s="29" t="s">
        <v>20</v>
      </c>
      <c r="C24" s="32">
        <f>C25+C26</f>
        <v>829949.30553</v>
      </c>
      <c r="D24" s="24">
        <f aca="true" t="shared" si="1" ref="D24:D32">E24-C24</f>
        <v>0</v>
      </c>
      <c r="E24" s="24">
        <f>E25+E26</f>
        <v>829949.30553</v>
      </c>
      <c r="F24" s="24">
        <v>37481.28446</v>
      </c>
      <c r="G24" s="24">
        <f aca="true" t="shared" si="2" ref="G24:G29">H24-F24</f>
        <v>0</v>
      </c>
      <c r="H24" s="24">
        <f>H25+H26</f>
        <v>37481.28446</v>
      </c>
      <c r="I24" s="24"/>
      <c r="J24" s="24">
        <v>0</v>
      </c>
      <c r="K24" s="24"/>
      <c r="L24" s="24"/>
      <c r="M24" s="24">
        <v>0</v>
      </c>
      <c r="N24" s="24"/>
      <c r="O24" s="39"/>
    </row>
    <row r="25" spans="1:15" ht="57" customHeight="1">
      <c r="A25" s="22"/>
      <c r="B25" s="29" t="s">
        <v>14</v>
      </c>
      <c r="C25" s="24">
        <v>296855.69411</v>
      </c>
      <c r="D25" s="24">
        <f t="shared" si="1"/>
        <v>-36834.21741999997</v>
      </c>
      <c r="E25" s="24">
        <v>260021.47669</v>
      </c>
      <c r="F25" s="32">
        <v>16574.9</v>
      </c>
      <c r="G25" s="24">
        <f t="shared" si="2"/>
        <v>-0.004119999997783452</v>
      </c>
      <c r="H25" s="24">
        <v>16574.895880000004</v>
      </c>
      <c r="I25" s="24"/>
      <c r="J25" s="24"/>
      <c r="K25" s="24"/>
      <c r="L25" s="24"/>
      <c r="M25" s="24"/>
      <c r="N25" s="24"/>
      <c r="O25" s="39"/>
    </row>
    <row r="26" spans="1:15" ht="33.75" customHeight="1">
      <c r="A26" s="28"/>
      <c r="B26" s="29" t="s">
        <v>15</v>
      </c>
      <c r="C26" s="24">
        <v>533093.61142</v>
      </c>
      <c r="D26" s="24">
        <f t="shared" si="1"/>
        <v>36834.21742</v>
      </c>
      <c r="E26" s="24">
        <v>569927.82884</v>
      </c>
      <c r="F26" s="24">
        <v>20906.38858</v>
      </c>
      <c r="G26" s="24">
        <f t="shared" si="2"/>
        <v>0</v>
      </c>
      <c r="H26" s="24">
        <v>20906.38858</v>
      </c>
      <c r="I26" s="24"/>
      <c r="J26" s="24"/>
      <c r="K26" s="24"/>
      <c r="L26" s="24"/>
      <c r="M26" s="24"/>
      <c r="N26" s="24"/>
      <c r="O26" s="39"/>
    </row>
    <row r="27" spans="1:15" ht="36" customHeight="1">
      <c r="A27" s="22" t="s">
        <v>34</v>
      </c>
      <c r="B27" s="30" t="s">
        <v>35</v>
      </c>
      <c r="C27" s="24">
        <v>0</v>
      </c>
      <c r="D27" s="24">
        <f t="shared" si="1"/>
        <v>0</v>
      </c>
      <c r="E27" s="24">
        <v>0</v>
      </c>
      <c r="F27" s="24">
        <v>0</v>
      </c>
      <c r="G27" s="24">
        <f t="shared" si="2"/>
        <v>0</v>
      </c>
      <c r="H27" s="24">
        <v>0</v>
      </c>
      <c r="I27" s="24">
        <v>0</v>
      </c>
      <c r="J27" s="24">
        <v>0</v>
      </c>
      <c r="K27" s="24">
        <v>0</v>
      </c>
      <c r="L27" s="24">
        <v>1000</v>
      </c>
      <c r="M27" s="24">
        <f>N27-L27</f>
        <v>0</v>
      </c>
      <c r="N27" s="24">
        <v>1000</v>
      </c>
      <c r="O27" s="39"/>
    </row>
    <row r="28" spans="1:15" ht="79.5" customHeight="1">
      <c r="A28" s="26" t="s">
        <v>36</v>
      </c>
      <c r="B28" s="30" t="s">
        <v>17</v>
      </c>
      <c r="C28" s="24">
        <v>413377.01982</v>
      </c>
      <c r="D28" s="24">
        <f t="shared" si="1"/>
        <v>-52301.300419999985</v>
      </c>
      <c r="E28" s="24">
        <f>E29+E30</f>
        <v>361075.7194</v>
      </c>
      <c r="F28" s="24">
        <v>489617.42949999997</v>
      </c>
      <c r="G28" s="24">
        <f t="shared" si="2"/>
        <v>0</v>
      </c>
      <c r="H28" s="24">
        <f>H30+H29</f>
        <v>489617.42949999997</v>
      </c>
      <c r="I28" s="24">
        <v>888587.4</v>
      </c>
      <c r="J28" s="24">
        <f>K28-I28</f>
        <v>0</v>
      </c>
      <c r="K28" s="24">
        <f>K29+K30</f>
        <v>888587.4</v>
      </c>
      <c r="L28" s="24">
        <v>181614.2</v>
      </c>
      <c r="M28" s="24">
        <v>-2.7284841053187847E-12</v>
      </c>
      <c r="N28" s="24">
        <v>181614.2</v>
      </c>
      <c r="O28" s="42" t="s">
        <v>67</v>
      </c>
    </row>
    <row r="29" spans="1:15" ht="35.25" customHeight="1">
      <c r="A29" s="28"/>
      <c r="B29" s="30" t="s">
        <v>14</v>
      </c>
      <c r="C29" s="24">
        <v>134377.01982</v>
      </c>
      <c r="D29" s="24">
        <f t="shared" si="1"/>
        <v>-15467.082999999984</v>
      </c>
      <c r="E29" s="24">
        <v>118909.93682</v>
      </c>
      <c r="F29" s="24">
        <v>317617.4</v>
      </c>
      <c r="G29" s="33">
        <f t="shared" si="2"/>
        <v>0.02949999994598329</v>
      </c>
      <c r="H29" s="24">
        <v>317617.42949999997</v>
      </c>
      <c r="I29" s="24">
        <v>559617.4</v>
      </c>
      <c r="J29" s="24">
        <v>-2.7284841053187847E-12</v>
      </c>
      <c r="K29" s="24">
        <v>559617.4</v>
      </c>
      <c r="L29" s="24">
        <v>181614.2</v>
      </c>
      <c r="M29" s="24">
        <v>-2.7284841053187847E-12</v>
      </c>
      <c r="N29" s="24">
        <v>181614.2</v>
      </c>
      <c r="O29" s="39"/>
    </row>
    <row r="30" spans="1:15" ht="31.5" customHeight="1">
      <c r="A30" s="28"/>
      <c r="B30" s="30" t="s">
        <v>15</v>
      </c>
      <c r="C30" s="24">
        <v>279000</v>
      </c>
      <c r="D30" s="24">
        <f t="shared" si="1"/>
        <v>-36834.21742</v>
      </c>
      <c r="E30" s="24">
        <v>242165.78258</v>
      </c>
      <c r="F30" s="24">
        <v>172000</v>
      </c>
      <c r="G30" s="24">
        <v>0</v>
      </c>
      <c r="H30" s="24">
        <v>172000</v>
      </c>
      <c r="I30" s="24">
        <v>328970</v>
      </c>
      <c r="J30" s="24">
        <f>K30-I30</f>
        <v>0</v>
      </c>
      <c r="K30" s="24">
        <v>328970</v>
      </c>
      <c r="L30" s="34"/>
      <c r="M30" s="24"/>
      <c r="N30" s="24"/>
      <c r="O30" s="39"/>
    </row>
    <row r="31" spans="1:15" ht="60" customHeight="1">
      <c r="A31" s="22" t="s">
        <v>37</v>
      </c>
      <c r="B31" s="30" t="s">
        <v>38</v>
      </c>
      <c r="C31" s="24">
        <v>675515.5948</v>
      </c>
      <c r="D31" s="24">
        <f t="shared" si="1"/>
        <v>8827.885770000052</v>
      </c>
      <c r="E31" s="24">
        <f>E32+E33</f>
        <v>684343.48057</v>
      </c>
      <c r="F31" s="24">
        <f>F32+F33</f>
        <v>909828.05822</v>
      </c>
      <c r="G31" s="24">
        <f>H31-F31</f>
        <v>0</v>
      </c>
      <c r="H31" s="24">
        <f>H33+H32</f>
        <v>909828.05822</v>
      </c>
      <c r="I31" s="24">
        <v>859500</v>
      </c>
      <c r="J31" s="24">
        <f>K31-I31</f>
        <v>0</v>
      </c>
      <c r="K31" s="24">
        <f>K33+K32</f>
        <v>859500</v>
      </c>
      <c r="L31" s="24">
        <v>455241.6</v>
      </c>
      <c r="M31" s="24">
        <f>N31-L31</f>
        <v>0</v>
      </c>
      <c r="N31" s="24">
        <v>455241.6</v>
      </c>
      <c r="O31" s="42" t="s">
        <v>65</v>
      </c>
    </row>
    <row r="32" spans="1:15" ht="27" customHeight="1">
      <c r="A32" s="22"/>
      <c r="B32" s="30" t="s">
        <v>14</v>
      </c>
      <c r="C32" s="24">
        <v>199015.5948</v>
      </c>
      <c r="D32" s="24">
        <f t="shared" si="1"/>
        <v>8827.885769999993</v>
      </c>
      <c r="E32" s="24">
        <v>207843.48056999999</v>
      </c>
      <c r="F32" s="24">
        <v>459828.05822</v>
      </c>
      <c r="G32" s="24">
        <f>H32-F32</f>
        <v>0</v>
      </c>
      <c r="H32" s="24">
        <v>459828.05822</v>
      </c>
      <c r="I32" s="24">
        <v>436000</v>
      </c>
      <c r="J32" s="24">
        <v>0</v>
      </c>
      <c r="K32" s="24">
        <v>436000</v>
      </c>
      <c r="L32" s="34"/>
      <c r="M32" s="24"/>
      <c r="N32" s="24"/>
      <c r="O32" s="39"/>
    </row>
    <row r="33" spans="1:15" ht="33" customHeight="1">
      <c r="A33" s="22"/>
      <c r="B33" s="30" t="s">
        <v>15</v>
      </c>
      <c r="C33" s="24">
        <v>476500</v>
      </c>
      <c r="D33" s="24">
        <v>0</v>
      </c>
      <c r="E33" s="24">
        <v>476500</v>
      </c>
      <c r="F33" s="24">
        <v>450000</v>
      </c>
      <c r="G33" s="24">
        <f>H33-F33</f>
        <v>0</v>
      </c>
      <c r="H33" s="24">
        <v>450000</v>
      </c>
      <c r="I33" s="24">
        <v>423500</v>
      </c>
      <c r="J33" s="24">
        <f>K33-I33</f>
        <v>0</v>
      </c>
      <c r="K33" s="24">
        <v>423500</v>
      </c>
      <c r="L33" s="34"/>
      <c r="M33" s="24"/>
      <c r="N33" s="24"/>
      <c r="O33" s="39"/>
    </row>
    <row r="34" spans="1:15" ht="105.75" customHeight="1">
      <c r="A34" s="22" t="s">
        <v>39</v>
      </c>
      <c r="B34" s="30" t="s">
        <v>21</v>
      </c>
      <c r="C34" s="24">
        <v>123.29869</v>
      </c>
      <c r="D34" s="24">
        <f>E34-C34</f>
        <v>0</v>
      </c>
      <c r="E34" s="24">
        <f>E35</f>
        <v>123.29869</v>
      </c>
      <c r="F34" s="24"/>
      <c r="G34" s="24"/>
      <c r="H34" s="24"/>
      <c r="I34" s="24"/>
      <c r="J34" s="24"/>
      <c r="K34" s="24"/>
      <c r="L34" s="34"/>
      <c r="M34" s="24"/>
      <c r="N34" s="24"/>
      <c r="O34" s="39"/>
    </row>
    <row r="35" spans="1:15" ht="33.75" customHeight="1">
      <c r="A35" s="22"/>
      <c r="B35" s="30" t="s">
        <v>14</v>
      </c>
      <c r="C35" s="24">
        <v>123.29869</v>
      </c>
      <c r="D35" s="24">
        <f>E35-C35</f>
        <v>0</v>
      </c>
      <c r="E35" s="24">
        <v>123.29869</v>
      </c>
      <c r="F35" s="24"/>
      <c r="G35" s="24"/>
      <c r="H35" s="24"/>
      <c r="I35" s="24"/>
      <c r="J35" s="24"/>
      <c r="K35" s="24"/>
      <c r="L35" s="34"/>
      <c r="M35" s="24"/>
      <c r="N35" s="24"/>
      <c r="O35" s="39"/>
    </row>
    <row r="36" spans="1:15" ht="27" customHeight="1">
      <c r="A36" s="28"/>
      <c r="B36" s="30" t="s">
        <v>15</v>
      </c>
      <c r="C36" s="24">
        <v>0</v>
      </c>
      <c r="D36" s="24"/>
      <c r="E36" s="24">
        <f>F36-D36</f>
        <v>0</v>
      </c>
      <c r="F36" s="24"/>
      <c r="G36" s="24"/>
      <c r="H36" s="24"/>
      <c r="I36" s="24"/>
      <c r="J36" s="24"/>
      <c r="K36" s="24"/>
      <c r="L36" s="34"/>
      <c r="M36" s="24"/>
      <c r="N36" s="24"/>
      <c r="O36" s="39"/>
    </row>
    <row r="37" spans="1:15" ht="97.5" customHeight="1">
      <c r="A37" s="22" t="s">
        <v>48</v>
      </c>
      <c r="B37" s="30" t="s">
        <v>40</v>
      </c>
      <c r="C37" s="24">
        <v>15527.42991</v>
      </c>
      <c r="D37" s="24">
        <f aca="true" t="shared" si="3" ref="D37:D43">E37-C37</f>
        <v>0</v>
      </c>
      <c r="E37" s="24">
        <v>15527.42991</v>
      </c>
      <c r="F37" s="24"/>
      <c r="G37" s="24">
        <v>0</v>
      </c>
      <c r="H37" s="24"/>
      <c r="I37" s="24"/>
      <c r="J37" s="24">
        <v>0</v>
      </c>
      <c r="K37" s="24"/>
      <c r="L37" s="34"/>
      <c r="M37" s="24">
        <v>0</v>
      </c>
      <c r="N37" s="24"/>
      <c r="O37" s="39"/>
    </row>
    <row r="38" spans="1:15" ht="30" customHeight="1">
      <c r="A38" s="22"/>
      <c r="B38" s="30" t="s">
        <v>14</v>
      </c>
      <c r="C38" s="24">
        <v>15527.42991</v>
      </c>
      <c r="D38" s="24">
        <f t="shared" si="3"/>
        <v>0</v>
      </c>
      <c r="E38" s="24">
        <v>15527.42991</v>
      </c>
      <c r="F38" s="24"/>
      <c r="G38" s="24"/>
      <c r="H38" s="24"/>
      <c r="I38" s="24"/>
      <c r="J38" s="24"/>
      <c r="K38" s="24"/>
      <c r="L38" s="34"/>
      <c r="M38" s="24"/>
      <c r="N38" s="24"/>
      <c r="O38" s="39"/>
    </row>
    <row r="39" spans="1:15" ht="65.25" customHeight="1">
      <c r="A39" s="22" t="s">
        <v>49</v>
      </c>
      <c r="B39" s="30" t="s">
        <v>42</v>
      </c>
      <c r="C39" s="24">
        <v>63965.6</v>
      </c>
      <c r="D39" s="24">
        <f t="shared" si="3"/>
        <v>-0.022579999997105915</v>
      </c>
      <c r="E39" s="24">
        <f>E40+E41</f>
        <v>63965.57742</v>
      </c>
      <c r="F39" s="24">
        <v>8000</v>
      </c>
      <c r="G39" s="24">
        <f>G40+G41</f>
        <v>0</v>
      </c>
      <c r="H39" s="24">
        <f>H40+H41</f>
        <v>8000</v>
      </c>
      <c r="I39" s="24">
        <v>40000</v>
      </c>
      <c r="J39" s="24">
        <f>K39-I39</f>
        <v>0</v>
      </c>
      <c r="K39" s="24">
        <f>K40+K41</f>
        <v>40000</v>
      </c>
      <c r="L39" s="34"/>
      <c r="M39" s="24">
        <f>N39-L39</f>
        <v>0</v>
      </c>
      <c r="N39" s="24"/>
      <c r="O39" s="39"/>
    </row>
    <row r="40" spans="1:15" ht="33" customHeight="1">
      <c r="A40" s="22" t="s">
        <v>50</v>
      </c>
      <c r="B40" s="30" t="s">
        <v>43</v>
      </c>
      <c r="C40" s="24">
        <v>32057.76233</v>
      </c>
      <c r="D40" s="24">
        <f t="shared" si="3"/>
        <v>0</v>
      </c>
      <c r="E40" s="24">
        <v>32057.76233</v>
      </c>
      <c r="F40" s="24">
        <v>4000</v>
      </c>
      <c r="G40" s="24">
        <f>H40-F40</f>
        <v>0</v>
      </c>
      <c r="H40" s="24">
        <v>4000</v>
      </c>
      <c r="I40" s="24">
        <v>40000</v>
      </c>
      <c r="J40" s="24">
        <f>K40-I40</f>
        <v>0</v>
      </c>
      <c r="K40" s="24">
        <v>40000</v>
      </c>
      <c r="L40" s="34"/>
      <c r="M40" s="24">
        <f>N40-L40</f>
        <v>0</v>
      </c>
      <c r="N40" s="24"/>
      <c r="O40" s="39"/>
    </row>
    <row r="41" spans="1:15" ht="46.5" customHeight="1">
      <c r="A41" s="22" t="s">
        <v>51</v>
      </c>
      <c r="B41" s="30" t="s">
        <v>44</v>
      </c>
      <c r="C41" s="24">
        <v>31907.81509</v>
      </c>
      <c r="D41" s="24">
        <f t="shared" si="3"/>
        <v>0</v>
      </c>
      <c r="E41" s="24">
        <v>31907.81509</v>
      </c>
      <c r="F41" s="24">
        <v>4000</v>
      </c>
      <c r="G41" s="24">
        <f>H41-F41</f>
        <v>0</v>
      </c>
      <c r="H41" s="24">
        <v>4000</v>
      </c>
      <c r="I41" s="24"/>
      <c r="J41" s="24">
        <f>K41-I41</f>
        <v>0</v>
      </c>
      <c r="K41" s="24"/>
      <c r="L41" s="34"/>
      <c r="M41" s="24">
        <f>N41-L41</f>
        <v>0</v>
      </c>
      <c r="N41" s="24"/>
      <c r="O41" s="39"/>
    </row>
    <row r="42" spans="1:15" ht="105" customHeight="1">
      <c r="A42" s="22" t="s">
        <v>52</v>
      </c>
      <c r="B42" s="30" t="s">
        <v>45</v>
      </c>
      <c r="C42" s="24">
        <v>10855.16634</v>
      </c>
      <c r="D42" s="24">
        <f t="shared" si="3"/>
        <v>0</v>
      </c>
      <c r="E42" s="24">
        <v>10855.16634</v>
      </c>
      <c r="F42" s="24">
        <f>F43+F44</f>
        <v>1163744.74508</v>
      </c>
      <c r="G42" s="24">
        <f>H42-F42</f>
        <v>0</v>
      </c>
      <c r="H42" s="24">
        <f>H43+H44</f>
        <v>1163744.74508</v>
      </c>
      <c r="I42" s="24">
        <v>1000000</v>
      </c>
      <c r="J42" s="24">
        <f>K42-I42</f>
        <v>0</v>
      </c>
      <c r="K42" s="24">
        <f>K43+K44</f>
        <v>1000000</v>
      </c>
      <c r="L42" s="24">
        <f>L43+L44</f>
        <v>20000</v>
      </c>
      <c r="M42" s="24">
        <v>0</v>
      </c>
      <c r="N42" s="24">
        <f>N43+N44</f>
        <v>20000</v>
      </c>
      <c r="O42" s="39"/>
    </row>
    <row r="43" spans="1:15" ht="42.75" customHeight="1">
      <c r="A43" s="22" t="s">
        <v>55</v>
      </c>
      <c r="B43" s="30" t="s">
        <v>14</v>
      </c>
      <c r="C43" s="24">
        <v>10855.16634</v>
      </c>
      <c r="D43" s="24">
        <f t="shared" si="3"/>
        <v>0</v>
      </c>
      <c r="E43" s="24">
        <v>10855.16634</v>
      </c>
      <c r="F43" s="24">
        <v>90000</v>
      </c>
      <c r="G43" s="24">
        <v>0</v>
      </c>
      <c r="H43" s="24">
        <v>90000</v>
      </c>
      <c r="I43" s="24">
        <v>40000</v>
      </c>
      <c r="J43" s="24">
        <v>0</v>
      </c>
      <c r="K43" s="24"/>
      <c r="L43" s="24">
        <v>20000</v>
      </c>
      <c r="M43" s="24">
        <v>0</v>
      </c>
      <c r="N43" s="24">
        <v>20000</v>
      </c>
      <c r="O43" s="39"/>
    </row>
    <row r="44" spans="1:15" ht="37.5" customHeight="1">
      <c r="A44" s="22" t="s">
        <v>54</v>
      </c>
      <c r="B44" s="30" t="s">
        <v>15</v>
      </c>
      <c r="C44" s="24"/>
      <c r="D44" s="24">
        <f aca="true" t="shared" si="4" ref="D44:D49">E44-C44</f>
        <v>0</v>
      </c>
      <c r="E44" s="24"/>
      <c r="F44" s="24">
        <v>1073744.74508</v>
      </c>
      <c r="G44" s="24">
        <f>H44-F44</f>
        <v>0</v>
      </c>
      <c r="H44" s="24">
        <v>1073744.74508</v>
      </c>
      <c r="I44" s="24">
        <v>1000000</v>
      </c>
      <c r="J44" s="24">
        <f>K44-I44</f>
        <v>0</v>
      </c>
      <c r="K44" s="24">
        <v>1000000</v>
      </c>
      <c r="L44" s="34"/>
      <c r="M44" s="24"/>
      <c r="N44" s="24"/>
      <c r="O44" s="39"/>
    </row>
    <row r="45" spans="1:15" ht="105" customHeight="1">
      <c r="A45" s="22" t="s">
        <v>41</v>
      </c>
      <c r="B45" s="30" t="s">
        <v>62</v>
      </c>
      <c r="C45" s="24">
        <v>46500</v>
      </c>
      <c r="D45" s="24">
        <f t="shared" si="4"/>
        <v>-567.1593799999973</v>
      </c>
      <c r="E45" s="24">
        <v>45932.84062</v>
      </c>
      <c r="F45" s="24">
        <v>23000</v>
      </c>
      <c r="G45" s="24">
        <f>H45-F45</f>
        <v>0</v>
      </c>
      <c r="H45" s="24">
        <v>23000</v>
      </c>
      <c r="I45" s="24"/>
      <c r="J45" s="24"/>
      <c r="K45" s="24"/>
      <c r="L45" s="34"/>
      <c r="M45" s="24"/>
      <c r="N45" s="24"/>
      <c r="O45" s="41" t="s">
        <v>68</v>
      </c>
    </row>
    <row r="46" spans="1:15" ht="93" customHeight="1">
      <c r="A46" s="25" t="s">
        <v>59</v>
      </c>
      <c r="B46" s="29" t="s">
        <v>53</v>
      </c>
      <c r="C46" s="24">
        <f>C48+C47</f>
        <v>287147.35395</v>
      </c>
      <c r="D46" s="24">
        <f t="shared" si="4"/>
        <v>-55046.12583000003</v>
      </c>
      <c r="E46" s="24">
        <f>E48+E47</f>
        <v>232101.22811999999</v>
      </c>
      <c r="F46" s="24">
        <f>F48+F47</f>
        <v>183954.13021</v>
      </c>
      <c r="G46" s="24">
        <f>H46-F46</f>
        <v>0</v>
      </c>
      <c r="H46" s="24">
        <v>183954.13021</v>
      </c>
      <c r="I46" s="24">
        <f>I48+I47</f>
        <v>173000</v>
      </c>
      <c r="J46" s="24">
        <f>K46-I46</f>
        <v>0</v>
      </c>
      <c r="K46" s="24">
        <v>173000</v>
      </c>
      <c r="L46" s="24">
        <v>40000</v>
      </c>
      <c r="M46" s="24">
        <v>-2.7284841053187847E-12</v>
      </c>
      <c r="N46" s="24">
        <v>40000</v>
      </c>
      <c r="O46" s="42" t="s">
        <v>69</v>
      </c>
    </row>
    <row r="47" spans="1:15" ht="51" customHeight="1">
      <c r="A47" s="25" t="s">
        <v>60</v>
      </c>
      <c r="B47" s="29" t="s">
        <v>56</v>
      </c>
      <c r="C47" s="24">
        <v>67725.91466</v>
      </c>
      <c r="D47" s="24">
        <f t="shared" si="4"/>
        <v>-7321.585829999996</v>
      </c>
      <c r="E47" s="24">
        <v>60404.32883</v>
      </c>
      <c r="F47" s="24">
        <v>74600.1</v>
      </c>
      <c r="G47" s="24">
        <f>H47-F47</f>
        <v>0</v>
      </c>
      <c r="H47" s="24">
        <v>74600.1</v>
      </c>
      <c r="I47" s="24">
        <v>155500</v>
      </c>
      <c r="J47" s="24">
        <f>K47-I47</f>
        <v>0</v>
      </c>
      <c r="K47" s="24">
        <v>155500</v>
      </c>
      <c r="L47" s="24"/>
      <c r="M47" s="24"/>
      <c r="N47" s="24"/>
      <c r="O47" s="39"/>
    </row>
    <row r="48" spans="1:15" ht="51" customHeight="1">
      <c r="A48" s="25" t="s">
        <v>61</v>
      </c>
      <c r="B48" s="29" t="s">
        <v>57</v>
      </c>
      <c r="C48" s="24">
        <v>219421.43929</v>
      </c>
      <c r="D48" s="24">
        <f t="shared" si="4"/>
        <v>-47724.54000000001</v>
      </c>
      <c r="E48" s="24">
        <v>171696.89929</v>
      </c>
      <c r="F48" s="24">
        <v>109354.03021</v>
      </c>
      <c r="G48" s="24">
        <f>H48-F48</f>
        <v>0</v>
      </c>
      <c r="H48" s="24">
        <v>109354.03021</v>
      </c>
      <c r="I48" s="24">
        <v>17500</v>
      </c>
      <c r="J48" s="24">
        <f>K48-I48</f>
        <v>0</v>
      </c>
      <c r="K48" s="24">
        <v>17500</v>
      </c>
      <c r="L48" s="24"/>
      <c r="M48" s="24"/>
      <c r="N48" s="24"/>
      <c r="O48" s="39"/>
    </row>
    <row r="49" spans="1:17" ht="100.5" customHeight="1">
      <c r="A49" s="22"/>
      <c r="B49" s="29" t="s">
        <v>46</v>
      </c>
      <c r="C49" s="24">
        <v>5168494.3</v>
      </c>
      <c r="D49" s="24">
        <f t="shared" si="4"/>
        <v>-232769.12651999947</v>
      </c>
      <c r="E49" s="24">
        <v>4935725.17348</v>
      </c>
      <c r="F49" s="24">
        <v>4491578.15592</v>
      </c>
      <c r="G49" s="24">
        <f>(H49-F49)</f>
        <v>-322.74251999985427</v>
      </c>
      <c r="H49" s="24">
        <v>4491255.4134</v>
      </c>
      <c r="I49" s="24">
        <v>4778255.81623</v>
      </c>
      <c r="J49" s="24">
        <f>K49-I49</f>
        <v>-9.999610483646393E-06</v>
      </c>
      <c r="K49" s="24">
        <v>4778255.81622</v>
      </c>
      <c r="L49" s="24">
        <v>2150691.68957</v>
      </c>
      <c r="M49" s="24">
        <f>N49-L49</f>
        <v>-3375.878899999894</v>
      </c>
      <c r="N49" s="24">
        <v>2147315.81067</v>
      </c>
      <c r="O49" s="39"/>
      <c r="Q49" s="5"/>
    </row>
    <row r="50" spans="1:17" ht="21" customHeight="1" hidden="1">
      <c r="A50" s="35"/>
      <c r="B50" s="36" t="s">
        <v>3</v>
      </c>
      <c r="C50" s="10"/>
      <c r="D50" s="2"/>
      <c r="E50" s="2"/>
      <c r="F50" s="2"/>
      <c r="Q50" s="5"/>
    </row>
    <row r="51" spans="1:17" ht="21" customHeight="1" hidden="1">
      <c r="A51" s="37"/>
      <c r="B51" s="38" t="s">
        <v>2</v>
      </c>
      <c r="C51" s="10"/>
      <c r="D51" s="2"/>
      <c r="E51" s="2"/>
      <c r="F51" s="2"/>
      <c r="Q51" s="5"/>
    </row>
    <row r="52" spans="1:17" ht="21" customHeight="1">
      <c r="A52" s="16"/>
      <c r="B52" s="17"/>
      <c r="C52" s="14"/>
      <c r="D52" s="15"/>
      <c r="E52" s="15"/>
      <c r="F52" s="15"/>
      <c r="G52" s="12"/>
      <c r="H52" s="12"/>
      <c r="I52" s="12"/>
      <c r="J52" s="12"/>
      <c r="K52" s="12"/>
      <c r="L52" s="12"/>
      <c r="M52" s="12"/>
      <c r="N52" s="12"/>
      <c r="Q52" s="5"/>
    </row>
    <row r="53" spans="1:14" ht="21" customHeight="1">
      <c r="A53" s="16"/>
      <c r="B53" s="17"/>
      <c r="C53" s="14"/>
      <c r="D53" s="15"/>
      <c r="E53" s="15"/>
      <c r="F53" s="15"/>
      <c r="G53" s="12"/>
      <c r="H53" s="12"/>
      <c r="I53" s="12"/>
      <c r="J53" s="12"/>
      <c r="K53" s="12"/>
      <c r="L53" s="12"/>
      <c r="M53" s="12"/>
      <c r="N53" s="12"/>
    </row>
    <row r="54" spans="1:14" ht="29.25" customHeight="1">
      <c r="A54" s="18"/>
      <c r="B54" s="15"/>
      <c r="C54" s="14"/>
      <c r="D54" s="15"/>
      <c r="E54" s="15"/>
      <c r="F54" s="15"/>
      <c r="G54" s="12"/>
      <c r="H54" s="12"/>
      <c r="I54" s="12"/>
      <c r="J54" s="12"/>
      <c r="K54" s="12"/>
      <c r="L54" s="12"/>
      <c r="M54" s="12"/>
      <c r="N54" s="12"/>
    </row>
    <row r="55" spans="1:6" ht="15">
      <c r="A55" s="4"/>
      <c r="B55" s="2"/>
      <c r="C55" s="10"/>
      <c r="D55" s="2"/>
      <c r="E55" s="2"/>
      <c r="F55" s="2"/>
    </row>
    <row r="56" spans="1:6" ht="15">
      <c r="A56" s="2"/>
      <c r="B56" s="2"/>
      <c r="C56" s="10"/>
      <c r="D56" s="2"/>
      <c r="E56" s="2"/>
      <c r="F56" s="2"/>
    </row>
  </sheetData>
  <sheetProtection/>
  <mergeCells count="13">
    <mergeCell ref="L8:N8"/>
    <mergeCell ref="A3:N3"/>
    <mergeCell ref="A4:N4"/>
    <mergeCell ref="A5:N5"/>
    <mergeCell ref="A6:N6"/>
    <mergeCell ref="F8:H8"/>
    <mergeCell ref="A2:E2"/>
    <mergeCell ref="A1:N1"/>
    <mergeCell ref="C8:E8"/>
    <mergeCell ref="B8:B9"/>
    <mergeCell ref="A8:A9"/>
    <mergeCell ref="A7:B7"/>
    <mergeCell ref="I8:K8"/>
  </mergeCells>
  <printOptions/>
  <pageMargins left="0" right="0" top="0" bottom="0" header="0" footer="0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Анатольевна Колесниченко</dc:creator>
  <cp:keywords/>
  <dc:description/>
  <cp:lastModifiedBy>Жанна Николаевна Решетникова</cp:lastModifiedBy>
  <cp:lastPrinted>2021-12-14T06:45:18Z</cp:lastPrinted>
  <dcterms:created xsi:type="dcterms:W3CDTF">2015-03-31T12:26:23Z</dcterms:created>
  <dcterms:modified xsi:type="dcterms:W3CDTF">2021-12-14T13:11:48Z</dcterms:modified>
  <cp:category/>
  <cp:version/>
  <cp:contentType/>
  <cp:contentStatus/>
</cp:coreProperties>
</file>