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_zaika\Desktop\НПА Комитета\проекты НПА\"/>
    </mc:Choice>
  </mc:AlternateContent>
  <bookViews>
    <workbookView xWindow="0" yWindow="3825" windowWidth="15960" windowHeight="10290" tabRatio="973" firstSheet="20" activeTab="32"/>
  </bookViews>
  <sheets>
    <sheet name="1_для бюджетные (вкл 21 МО)" sheetId="55" r:id="rId1"/>
    <sheet name="2_Выборгская ДГБ" sheetId="10" r:id="rId2"/>
    <sheet name="3_Выборгский роддом" sheetId="11" r:id="rId3"/>
    <sheet name="4_Центр проф патологии" sheetId="25" r:id="rId4"/>
    <sheet name="5_Центр СПИД" sheetId="26" r:id="rId5"/>
    <sheet name="6_Лужский центр для детей" sheetId="27" r:id="rId6"/>
    <sheet name="7_Всеволожский центр для детей" sheetId="28" r:id="rId7"/>
    <sheet name="8_Контрольно-аналит.лабор" sheetId="29" r:id="rId8"/>
    <sheet name="9_Леноблцентр" sheetId="30" r:id="rId9"/>
    <sheet name="10_ЛОКБ" sheetId="31" r:id="rId10"/>
    <sheet name="11_ЛОДКБ" sheetId="32" r:id="rId11"/>
    <sheet name="12_БСМЭ" sheetId="34" r:id="rId12"/>
    <sheet name="13_ЦКЛО" sheetId="35" r:id="rId13"/>
    <sheet name="14_Выборг ТБ" sheetId="36" r:id="rId14"/>
    <sheet name="15_МЦ Резерв" sheetId="54" r:id="rId15"/>
    <sheet name="16_ТБ Зеленохолмская" sheetId="38" r:id="rId16"/>
    <sheet name="17_ЛОПТД" sheetId="39" r:id="rId17"/>
    <sheet name="18_ТБ Тихвин" sheetId="40" r:id="rId18"/>
    <sheet name="19_ЛОЦНПМР" sheetId="41" r:id="rId19"/>
    <sheet name="20_ЛОНД" sheetId="42" r:id="rId20"/>
    <sheet name="21_ВМНД" sheetId="43" r:id="rId21"/>
    <sheet name="22_ПБ Дружносельская" sheetId="44" r:id="rId22"/>
    <sheet name="23_ПБ Свирская" sheetId="45" r:id="rId23"/>
    <sheet name="24_ПБ Тихвин" sheetId="46" r:id="rId24"/>
    <sheet name="25_ПБ Ульяновская" sheetId="47" r:id="rId25"/>
    <sheet name="26_ЛОПНД" sheetId="48" r:id="rId26"/>
    <sheet name="27_МИАЦ" sheetId="49" r:id="rId27"/>
    <sheet name="28_Центр мед.профилактики" sheetId="50" r:id="rId28"/>
    <sheet name="29_ССМП" sheetId="51" r:id="rId29"/>
    <sheet name="30_Перинатальный центр" sheetId="56" r:id="rId30"/>
    <sheet name="31Ленфарм" sheetId="57" r:id="rId31"/>
    <sheet name="32Киришская СП" sheetId="58" r:id="rId32"/>
    <sheet name="33Детский хоспис" sheetId="59" r:id="rId33"/>
  </sheets>
  <definedNames>
    <definedName name="_xlnm.Print_Area" localSheetId="0">'1_для бюджетные (вкл 21 МО)'!$A$1:$K$26</definedName>
    <definedName name="_xlnm.Print_Area" localSheetId="9">'10_ЛОКБ'!$A$1:$J$45</definedName>
    <definedName name="_xlnm.Print_Area" localSheetId="10">'11_ЛОДКБ'!$A$1:$J$38</definedName>
    <definedName name="_xlnm.Print_Area" localSheetId="11">'12_БСМЭ'!$A$1:$J$19</definedName>
    <definedName name="_xlnm.Print_Area" localSheetId="12">'13_ЦКЛО'!$A$1:$J$14</definedName>
    <definedName name="_xlnm.Print_Area" localSheetId="18">'19_ЛОЦНПМР'!$A$1:$J$13</definedName>
    <definedName name="_xlnm.Print_Area" localSheetId="1">'2_Выборгская ДГБ'!$A$1:$J$42</definedName>
    <definedName name="_xlnm.Print_Area" localSheetId="20">'21_ВМНД'!$A$1:$J$45</definedName>
    <definedName name="_xlnm.Print_Area" localSheetId="21">'22_ПБ Дружносельская'!$A$1:$J$25</definedName>
    <definedName name="_xlnm.Print_Area" localSheetId="22">'23_ПБ Свирская'!$A$1:$J$30</definedName>
    <definedName name="_xlnm.Print_Area" localSheetId="23">'24_ПБ Тихвин'!$A$1:$J$30</definedName>
    <definedName name="_xlnm.Print_Area" localSheetId="24">'25_ПБ Ульяновская'!$A$1:$J$26</definedName>
    <definedName name="_xlnm.Print_Area" localSheetId="25">'26_ЛОПНД'!$A$1:$J$40</definedName>
    <definedName name="_xlnm.Print_Area" localSheetId="26">'27_МИАЦ'!$A$1:$J$11</definedName>
    <definedName name="_xlnm.Print_Area" localSheetId="27">'28_Центр мед.профилактики'!$A$1:$J$14</definedName>
    <definedName name="_xlnm.Print_Area" localSheetId="28">'29_ССМП'!$A$1:$J$22</definedName>
    <definedName name="_xlnm.Print_Area" localSheetId="2">'3_Выборгский роддом'!$A$1:$J$35</definedName>
    <definedName name="_xlnm.Print_Area" localSheetId="3">'4_Центр проф патологии'!$A$1:$J$18</definedName>
    <definedName name="_xlnm.Print_Area" localSheetId="4">'5_Центр СПИД'!$A$1:$J$29</definedName>
    <definedName name="_xlnm.Print_Area" localSheetId="5">'6_Лужский центр для детей'!$A$1:$J$14</definedName>
    <definedName name="_xlnm.Print_Area" localSheetId="7">'8_Контрольно-аналит.лабор'!$A$1:$J$12</definedName>
    <definedName name="_xlnm.Print_Area" localSheetId="8">'9_Леноблцентр'!$A$1:$J$50</definedName>
  </definedNames>
  <calcPr calcId="152511"/>
</workbook>
</file>

<file path=xl/calcChain.xml><?xml version="1.0" encoding="utf-8"?>
<calcChain xmlns="http://schemas.openxmlformats.org/spreadsheetml/2006/main">
  <c r="G26" i="55" l="1"/>
  <c r="G15" i="58" l="1"/>
  <c r="J18" i="59" l="1"/>
  <c r="G18" i="59"/>
  <c r="J15" i="58" l="1"/>
  <c r="J9" i="57" l="1"/>
  <c r="J33" i="56" l="1"/>
  <c r="G15" i="56"/>
  <c r="G10" i="56"/>
  <c r="G5" i="56"/>
  <c r="G4" i="56" s="1"/>
  <c r="G33" i="56" s="1"/>
  <c r="G9" i="46" l="1"/>
  <c r="G5" i="46"/>
  <c r="G9" i="45"/>
  <c r="G5" i="45"/>
  <c r="G5" i="47"/>
  <c r="G5" i="44"/>
  <c r="J27" i="46" l="1"/>
  <c r="G4" i="46"/>
  <c r="J27" i="45"/>
  <c r="G4" i="45"/>
  <c r="G16" i="25"/>
  <c r="G14" i="27"/>
  <c r="J14" i="28"/>
  <c r="G14" i="28"/>
  <c r="G12" i="29"/>
  <c r="J23" i="44"/>
  <c r="G4" i="44"/>
  <c r="G19" i="34"/>
  <c r="G14" i="35"/>
  <c r="G23" i="38"/>
  <c r="J12" i="41"/>
  <c r="G12" i="41"/>
  <c r="J23" i="47"/>
  <c r="G4" i="47"/>
  <c r="J38" i="48"/>
  <c r="J11" i="49"/>
  <c r="J22" i="51"/>
  <c r="J14" i="50"/>
  <c r="G14" i="50"/>
  <c r="J43" i="31" l="1"/>
  <c r="J41" i="43"/>
  <c r="J41" i="42"/>
  <c r="J36" i="40"/>
  <c r="J37" i="39"/>
  <c r="J23" i="38"/>
  <c r="J36" i="36"/>
  <c r="J19" i="34" l="1"/>
  <c r="J36" i="32"/>
  <c r="J48" i="30"/>
  <c r="J27" i="26"/>
  <c r="J16" i="25"/>
  <c r="J33" i="11"/>
  <c r="J40" i="10"/>
  <c r="J12" i="29" l="1"/>
  <c r="J14" i="27"/>
  <c r="J7" i="54" l="1"/>
  <c r="G7" i="51"/>
  <c r="G22" i="51" s="1"/>
  <c r="G11" i="49"/>
  <c r="G9" i="48"/>
  <c r="G4" i="48" s="1"/>
  <c r="G38" i="48" s="1"/>
  <c r="G23" i="47"/>
  <c r="G27" i="46"/>
  <c r="G27" i="45"/>
  <c r="G23" i="44"/>
  <c r="G9" i="43"/>
  <c r="G4" i="43" s="1"/>
  <c r="G41" i="43" s="1"/>
  <c r="G9" i="42"/>
  <c r="G4" i="42" s="1"/>
  <c r="G41" i="42" s="1"/>
  <c r="G23" i="40"/>
  <c r="G9" i="40"/>
  <c r="G4" i="40"/>
  <c r="G23" i="39"/>
  <c r="G9" i="39"/>
  <c r="G4" i="39" s="1"/>
  <c r="G37" i="39" s="1"/>
  <c r="G4" i="38"/>
  <c r="G23" i="36"/>
  <c r="G9" i="36"/>
  <c r="G4" i="36"/>
  <c r="G36" i="36" s="1"/>
  <c r="J14" i="35"/>
  <c r="G15" i="32"/>
  <c r="G10" i="32"/>
  <c r="G5" i="32"/>
  <c r="G20" i="31"/>
  <c r="G15" i="31"/>
  <c r="G10" i="31"/>
  <c r="G5" i="31"/>
  <c r="G27" i="30"/>
  <c r="G14" i="30"/>
  <c r="G5" i="30"/>
  <c r="G5" i="26"/>
  <c r="G4" i="26" s="1"/>
  <c r="G27" i="26" s="1"/>
  <c r="G15" i="11"/>
  <c r="G10" i="11"/>
  <c r="G5" i="11"/>
  <c r="G14" i="10"/>
  <c r="G4" i="10" s="1"/>
  <c r="G40" i="10" s="1"/>
  <c r="G4" i="30" l="1"/>
  <c r="G48" i="30" s="1"/>
  <c r="G36" i="40"/>
  <c r="G4" i="11"/>
  <c r="G33" i="11" s="1"/>
  <c r="G4" i="31"/>
  <c r="G43" i="31" s="1"/>
  <c r="G4" i="32"/>
  <c r="G36" i="32" s="1"/>
</calcChain>
</file>

<file path=xl/sharedStrings.xml><?xml version="1.0" encoding="utf-8"?>
<sst xmlns="http://schemas.openxmlformats.org/spreadsheetml/2006/main" count="3009" uniqueCount="476">
  <si>
    <t>№ п/п</t>
  </si>
  <si>
    <t>Показатель</t>
  </si>
  <si>
    <t>Единица измерения</t>
  </si>
  <si>
    <t>Период оценки</t>
  </si>
  <si>
    <t>Критерий</t>
  </si>
  <si>
    <t>Источник информации</t>
  </si>
  <si>
    <t>Оценка показателя в баллах</t>
  </si>
  <si>
    <t>Формула расчета фактического показателя</t>
  </si>
  <si>
    <t>Факт</t>
  </si>
  <si>
    <t>Оценка</t>
  </si>
  <si>
    <t>Выполнение государственного задания, в том числе:</t>
  </si>
  <si>
    <t>1.1</t>
  </si>
  <si>
    <t>по стационару Итого:</t>
  </si>
  <si>
    <t>1.1.1</t>
  </si>
  <si>
    <t>по стационару,ОМС</t>
  </si>
  <si>
    <t>%</t>
  </si>
  <si>
    <t>1 квартал (3 месяца)</t>
  </si>
  <si>
    <t>20-30</t>
  </si>
  <si>
    <t>2 квартал (1 полугодие)</t>
  </si>
  <si>
    <t>45-55</t>
  </si>
  <si>
    <t>3 квартал (9 месяцев)</t>
  </si>
  <si>
    <t>70-80</t>
  </si>
  <si>
    <t>4 квартал (год)</t>
  </si>
  <si>
    <t>90-100</t>
  </si>
  <si>
    <t>1.1.2</t>
  </si>
  <si>
    <t>по стационару, бюджет</t>
  </si>
  <si>
    <t>1.2</t>
  </si>
  <si>
    <t>по амбулаторной службе Итого:</t>
  </si>
  <si>
    <t>1.2.1</t>
  </si>
  <si>
    <t>по амбулаторной службе ОМС</t>
  </si>
  <si>
    <t>95-100</t>
  </si>
  <si>
    <t>1.2.2</t>
  </si>
  <si>
    <t>обращения бюджет</t>
  </si>
  <si>
    <t>20-25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</si>
  <si>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</si>
  <si>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45-50</t>
  </si>
  <si>
    <t>70-75</t>
  </si>
  <si>
    <t>1.2.3</t>
  </si>
  <si>
    <t>посещения бюджет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</si>
  <si>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</si>
  <si>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1.3</t>
  </si>
  <si>
    <t>по  дневному стационару Итого:</t>
  </si>
  <si>
    <t>1.3.1</t>
  </si>
  <si>
    <t>по стационару дневного пребывания ОМС</t>
  </si>
  <si>
    <t>1.4</t>
  </si>
  <si>
    <t>по скорой медицинской  помощи Итого:</t>
  </si>
  <si>
    <t>1.4.1</t>
  </si>
  <si>
    <t>по скорой помощи, ОМС</t>
  </si>
  <si>
    <t>Х = (число вызывов за отчетный период /число вызывов за год) х 100%, при Х в границах диапазона,оценка в баллах в полном объеме, при Х больше или меньше диапазона, оценка = 0</t>
  </si>
  <si>
    <t>по скорой помощи, бюджет</t>
  </si>
  <si>
    <t>2</t>
  </si>
  <si>
    <t>ежеквартально, ежегодно</t>
  </si>
  <si>
    <t>ГКУЗ ЛО «МИАЦ»</t>
  </si>
  <si>
    <t>3</t>
  </si>
  <si>
    <t>% от плана</t>
  </si>
  <si>
    <t>ежеквартально, нарастающим итогом</t>
  </si>
  <si>
    <t>3.1</t>
  </si>
  <si>
    <t>18-25</t>
  </si>
  <si>
    <t>Комитет по здравоохранению Ленинградской области</t>
  </si>
  <si>
    <t>43-50</t>
  </si>
  <si>
    <t>68-75</t>
  </si>
  <si>
    <t>93-100</t>
  </si>
  <si>
    <t>3.2</t>
  </si>
  <si>
    <t xml:space="preserve">Профилактические медицинские осмотры несовершеннолетних,диспансеризация пребывающих в стационарных учреждениях детей-сирот и детей, находящиеся в трудной жизненной ситуации </t>
  </si>
  <si>
    <t>4</t>
  </si>
  <si>
    <t>ежеквартально</t>
  </si>
  <si>
    <t>5</t>
  </si>
  <si>
    <t>Удовлетворенность качеством предоставления услуг (по результатам независимой оценки качества условий оказания услуг медицинскими организациями) ⃰</t>
  </si>
  <si>
    <t xml:space="preserve">% </t>
  </si>
  <si>
    <t>ежегодно</t>
  </si>
  <si>
    <t>90% от максимального количества баллов и более</t>
  </si>
  <si>
    <t>Общественный совет по проведению независимой оценки качества условий оказания услуг организациями в сфере охраны здоровья при Комитете по здравоохранению Ленинградской области</t>
  </si>
  <si>
    <t>Процент выполнения Плана по устранению недостатков, выявленных в ходе проведения независимой оценки качества условий оказания услуг медицинскими организациями ⃰</t>
  </si>
  <si>
    <t>при Х=значению критерия, оценка максимальная; при Х &lt; значения критерия, оценка = 0</t>
  </si>
  <si>
    <t>Соблюдение сроков и порядка предствления бюджетной, статистической и иной отчетности</t>
  </si>
  <si>
    <t>Количество раз</t>
  </si>
  <si>
    <t>Наличие положительной динамики в численности врачей и среднего медицинского персонала относительно численности за предыдущий квартал</t>
  </si>
  <si>
    <t>Количественное отношение</t>
  </si>
  <si>
    <t>более 1</t>
  </si>
  <si>
    <t>Данные медицинской организации</t>
  </si>
  <si>
    <t>ВСЕГО</t>
  </si>
  <si>
    <t>* - в случае проведения такой оценки</t>
  </si>
  <si>
    <t>Х= Число баллов, присвоенное медицинской организации по результатам НОК/Максимальное количество баллов⃰ 100%; Х &gt; либо = значения критерия, оценка максимальная,при Х &lt; значения критерия, оценка = 0.</t>
  </si>
  <si>
    <t>при наличии положительной динамики в численности врачей и среднего медицинского персонала количество баллов = 5, при отсутствии динамики или отрицательной динамики в численности врачей и среднего медицинского персонала количество баллов =0</t>
  </si>
  <si>
    <t>1.3.2</t>
  </si>
  <si>
    <t>по стационару дневного пребывания, бюджет</t>
  </si>
  <si>
    <t>Х = (число случаев лечения за отчетный период /число случаев лечения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</si>
  <si>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Доля больных с ишемическим инсультом, которым выполнен системный тромболизис</t>
  </si>
  <si>
    <t>6</t>
  </si>
  <si>
    <t>7</t>
  </si>
  <si>
    <t>8</t>
  </si>
  <si>
    <t>9</t>
  </si>
  <si>
    <t>Х = (Объем случаев лечения за отчетный период / Объем случаев лечения за год) х 100%, при Х в границах диапазона - оценка в баллах в полном объеме,  при Х больше или меньше значения диапазона, оценка = 0</t>
  </si>
  <si>
    <t>22-28</t>
  </si>
  <si>
    <t>Х= (число случаев госпитализации по ВМП  за отчетный период/плановое число случаев госпитализации по ВМП за год*100%), при Х больше или в границах диапазона - оценка в баллах в полном объеме,  при Х меньше значения диапазона, оценка = 0</t>
  </si>
  <si>
    <t>67-83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</si>
  <si>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Ленинградской области «Выборгская детская городская больница» и его руководителя 
</t>
  </si>
  <si>
    <t>Первичная детская инвалидность</t>
  </si>
  <si>
    <t>ед.</t>
  </si>
  <si>
    <t>20 случаев на 10 тыс. детск населения</t>
  </si>
  <si>
    <t>Х = (Число детей впервые поставленных на инвалидность/10 000 детского населения), при Х  больше критерия, оценка = 0, при Х  меньше или равно критерию оценка в баллах в полном объеме</t>
  </si>
  <si>
    <t>Охват детей первого года жизни неонатальным и аудиологическим скринингом</t>
  </si>
  <si>
    <t>Х = (Число детей первого года жизни, которым проведен неонатальныйи аудиологический скрининг/Число детей первого года жизни*100%), при Х равно или больше критерия, оценка в баллах в полном объеме, при Х  меньше критерия, оценка = 0</t>
  </si>
  <si>
    <t>Х = (Объем охвата детского населения профосмотрами и диспансеризацией за отчетный период / Объем плана соответствующего показателя за год)  х 100%, при Х &gt; диапазона оценка максимальная , при Х в диапазоне  от __ до __  оценка 1,4 балла за каждый 1 % диапазона выше нижней границы диапазона, при Х&lt;  диапазона, оценка = 0</t>
  </si>
  <si>
    <t>Дефектура младенческой и детской смертности</t>
  </si>
  <si>
    <t>Х = (Число случаев детской смертности, причиной которых являются  дефекты при оказании медицинской помощи персоналом медицинской организации), при Х = критерию, оценка в баллах в полном объеме, при Х больше критерия, оценка = 0</t>
  </si>
  <si>
    <t>Охват детей первого года жизни, находящихся под диспансерным (профилактическим) наблюдением  в соответствии с  родовым сертификатом</t>
  </si>
  <si>
    <t>Комитет по здравоохранению Ленинградской области, ФСС</t>
  </si>
  <si>
    <t>Х = (число детей  первого года жизни, находящихся под диспансерным (профилактическим) наблюдением  в соответствии с  родовым сертификатом/число детей  первого года жизни)*100%, при Х меньше критерия, оценка = 0, при Х больше или равно критерию оценка  в баллах в полном объеме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</si>
  <si>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Ленинградской области «Выборгский родильный дом» и его руководителя 
</t>
  </si>
  <si>
    <t>Охват беременных женщин пренатальной (дородовой) диагностикой плода в I и II триместре беременности</t>
  </si>
  <si>
    <t>Комитет по здравоохранению Ленинградской области, ГБУЗ ЛО  «Выборгский родильный дом»</t>
  </si>
  <si>
    <t>Х =(число беременных женщин которым проведена пренатальная (дородовая) диагностикой плода в I и II триместре беременности/число беременных женщин состоящих на учете)*100 %), при Х больше или равно критерию, оценка в баллах в полном объеме, при Х меньше критерия, оценка = 0</t>
  </si>
  <si>
    <t>Частота нормальных родов</t>
  </si>
  <si>
    <t>Комитет по здравоохранению Ленинградской области, ГБУЗ ЛО «Выборгский родильный дом»</t>
  </si>
  <si>
    <t>Х = число случаев нормальных родов*100/ число принятых родов (с 22 недель), при Х меньше значения критерия оценка = 0, при Х больше значения критерия оценка в баллах в полном объеме</t>
  </si>
  <si>
    <t>Частота септических осложнений в родах и послеродовом периоде у женщины и новорожденного ( послеродовой сепсис, генерализованная послеродовая инфекция, септицемия) на 1000 родов</t>
  </si>
  <si>
    <t>Х = (Число случаев септических осложнений в родах и послеродовом периодеу женщины и новорожденного ( послеродовой сепсис, генерализованная послеродовая инфекция, септицемия) *100/ число родов в стационаре), при Х меньше или равно критерию, оценка в баллах в полном объеме, при Х больше критерия, оценка = 0</t>
  </si>
  <si>
    <t>Родовая травма (на 1000 родившихся живыми)</t>
  </si>
  <si>
    <t xml:space="preserve">ед. </t>
  </si>
  <si>
    <t>Х = (Число родившихся с родовой травмой / число родившихся живыми*100%), при Х = критерию, оценка в баллах в полном объеме, при Х больше критерия, оценка = 0</t>
  </si>
  <si>
    <t>Х = Число случаев детской смертности, причины которой являются  дефекты при оказании медицинской помощи персоналом медицинской организации,  при Х = критерию, оценка в баллах в полном объеме, при Х больше критерия, оценка = 0</t>
  </si>
  <si>
    <t>10</t>
  </si>
  <si>
    <t>по дневному стационару Итого: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</si>
  <si>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Ленинградской области «Центр профессиональной патологии» и его руководителя </t>
  </si>
  <si>
    <t>Источник информаци</t>
  </si>
  <si>
    <t>Исполнение государственного задания</t>
  </si>
  <si>
    <t>Х = (Объем экспертиз за отчетный период / Объем экспертиз за год) х 100%, при Х больше диапазона или в диапазоне от __ до __, оценка в баллах в полном объеме, при Х меньше диапазона, оценка = 0</t>
  </si>
  <si>
    <t>Выполнение плана выездной работы (утвержденного Комитетом)</t>
  </si>
  <si>
    <t>ежеквартально (на основании предоставленных отчетов по выездам)</t>
  </si>
  <si>
    <t>ГБУЗ ЛО «Центр профессиональной патологии»</t>
  </si>
  <si>
    <t>Х= (число выполненных  выездов за отчетный период/число плановых выездов за отчетный период*100 %), при Х = значению критерия оценка в полном объеме, при Х меньше значения критерия, оценка=0</t>
  </si>
  <si>
    <t>Выполнение плановых объемов медицинской помощи в рамках   Территориальной программы государственных гарантий бесплатного оказания гражданам медицинской помощи: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</si>
  <si>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 по 4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</si>
  <si>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при Х  больше диапазона - оценка в баллах в полном объеме, при Х в диапазоне от __ до __, оценка в баллах -по 4 балла за каждый 1 % диапазона выше нижней границы диапазона, при Х меньше значения диапазона, оценка = 0</t>
  </si>
  <si>
    <t xml:space="preserve">Охват диспансерным наблюдением ВИЧ-инфицированных больных </t>
  </si>
  <si>
    <t>Х=( число ВИЧ-инфицированных больных, находящихся под диспансерным наблюдением /от общее количествова подлежащих*100%),при Х больше или равно значению критерия оценка в полном объеме, при Х меньше значения критерия, оценка=0</t>
  </si>
  <si>
    <t>Охват антиретровирусной терапией больных с ВИЧ, нуждающихся в  лечении</t>
  </si>
  <si>
    <t>Х=( число больных  ВИЧ находящихся на лечении антиретровирусной терапией/  число больных с ВИЧ, нуждающихся в  данном лечении*100%),при Х больше или равно значению критерия оценка в баллах в полном объеме, при Х меньше значения критерия, оценка=0</t>
  </si>
  <si>
    <t>Выездная работа врачей в межрайонные больницы для проверки  и оказания методической помощи</t>
  </si>
  <si>
    <t>Число выездов</t>
  </si>
  <si>
    <t>Исполнение кассового плана в квартал</t>
  </si>
  <si>
    <t>не менее 95</t>
  </si>
  <si>
    <t>при Х ≥ значению критерия, оценка максимальная; при Х &lt; значения критерия, оценка = 0</t>
  </si>
  <si>
    <t>Соблюдение сроков и порядка представления бюджетной, статистической и иной отчетности</t>
  </si>
  <si>
    <t>Количество замечаний (абс.)</t>
  </si>
  <si>
    <t>Комитет по здравоохранению Ленинградской области, данные медицинских организаций</t>
  </si>
  <si>
    <t>Наличие положительной динамики в численности врачей и/или среднего медицинского персонала относительно численности за предыдущий квартал</t>
  </si>
  <si>
    <t>Отсутствие в отчетном периоде судебных актов и требований, предусматривающих обращение по взысканию на средства областного бюджета</t>
  </si>
  <si>
    <t>Количество актов, требований</t>
  </si>
  <si>
    <t>при Х=значению критерия, оценка максимальная; при Х &gt; значения критерия, оценка = 0</t>
  </si>
  <si>
    <t>показатель</t>
  </si>
  <si>
    <t>Выполнение плана койко-дней</t>
  </si>
  <si>
    <t>Х = (Объем койко-дней за отчетный период / Объем койко-дней за год) х 100%, при Х больше диапазона и в  диапазоне от __ до __, оценка в баллах в полном объеме, при Х  меньше диапазона, оценка = 0</t>
  </si>
  <si>
    <t>Выполнение индивидуальных планов реабилитации (оздоровления) детей</t>
  </si>
  <si>
    <t>Х=(число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</si>
  <si>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Вспышки инфекционных заболеваний</t>
  </si>
  <si>
    <t>Х = Наличие вспышки инфекционных заболеваний, при Х = критерию, оценка в баллах в полном объеме, при Х больше критерия, оценка = 0</t>
  </si>
  <si>
    <t>Охват вакцинацией в рамках национального календаря профилактических прививок</t>
  </si>
  <si>
    <t>Х=(число детей прошедших вакцинацию /число детей подлежащих*100%), при Х меньше значения критерия оценка равна 0, при Х равно или больше значения критерия, оценка в баллах в полном объеме</t>
  </si>
  <si>
    <t>Х= (число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</si>
  <si>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 xml:space="preserve">Перечень показателей эффективности и результативности и(или) критериев оценки деятельности Ленинградского областного государственного казенного учреждения здравоохранения «Контрольно-аналитическая лаборатория» и его руководителя </t>
  </si>
  <si>
    <t>1</t>
  </si>
  <si>
    <t>Выполнение плановых объемов медицинской помощи в рамках   Территориальной программы государственных гарантий бесплатного оказания гражданам медицинской помощи</t>
  </si>
  <si>
    <t>Х= (число выполненных  анализов за отчетный период/ плановое число анализов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</si>
  <si>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ежеквартально(на основании предоставленных отчетов по выездам)</t>
  </si>
  <si>
    <t xml:space="preserve"> Государственное казенное  учреждения  здравоохранения 
«Контрольно-аналитическая лаборатория»</t>
  </si>
  <si>
    <t>Х= (число выполненных 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</si>
  <si>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 здравоохранения «Ленинградский областной Центр специализированных видов медицинской помощи» и его руководителя </t>
  </si>
  <si>
    <t>ГБУЗ Леноблцентр</t>
  </si>
  <si>
    <t>Х= (число выполненных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</si>
  <si>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Сроки ожидания оказания специализированной (за исключением высокотехнологичной) медицинской помощи</t>
  </si>
  <si>
    <t>месяцев</t>
  </si>
  <si>
    <t>Х=срок ожидания оказания спец. медицинской помощи, при Х меньше или равно значению критерия, оценка максимальна, при Х больше значения критерия оценка = 0</t>
  </si>
  <si>
    <t>Сроки проведения консультаций врачей-специалистов  в амбулаторных условиях</t>
  </si>
  <si>
    <t>дни</t>
  </si>
  <si>
    <t>Х= срок проведения консультации врачей-специалистов в амбулаторных условиях, при Х меньше или равно значению критерия оценка максимальна, при Х больше значения критерия, оценка 0</t>
  </si>
  <si>
    <t>Удельный вес врачей с высшей категорией</t>
  </si>
  <si>
    <t>25-45</t>
  </si>
  <si>
    <t>Х=(число врачей имеющих высшую категорию по  основной специальности/ число врачей (основных работников) работающих в медицинской организации*100), при Х больше или равно значению диапазона оценка максимальна, при Х меньше диапазона оценка = 0, при Х в диапазоне от ___ до ___ начисляется по 0,5 балла за каждый балл диапазона выше нижней границы диапазона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</si>
  <si>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Ленинградская областная клиническая больница и его руководителя </t>
  </si>
  <si>
    <t>Оценка  показателя в баллах</t>
  </si>
  <si>
    <t xml:space="preserve">Доля беременных женщин Ленинградской области, обследованных пренатальным скринингом I и II триместра </t>
  </si>
  <si>
    <t>ГБУЗ ЛОКБ</t>
  </si>
  <si>
    <t>Х=(число женщин находящихся на лечении в период I и II триместра, которым проведен пренатальный скрининг/число женщин находящихся на лечении в период I и II триместра *100%), при Х меньше значения критерия, оценка=0, при Х больше или равно значения критерия, оценка максимальна</t>
  </si>
  <si>
    <t>Средние сроки ожидания:</t>
  </si>
  <si>
    <t xml:space="preserve">Перечень показателей эффективности и результативности и(или) критериев оценки деятельности Ленинградского областного государственного бюджетного  учреждения здравоохранения «Детская клиническая больница» и его руководителя </t>
  </si>
  <si>
    <t>Дни</t>
  </si>
  <si>
    <t>ГБУЗ ЛОДКБ</t>
  </si>
  <si>
    <t>Проведение неонатального и аудиологического скрининга новорожденным, необследованным до госпитализации в стационаре ГБУЗ ЛОДКБ</t>
  </si>
  <si>
    <t>Х=(число новорожденных, поступивших в стационар, обследованных неонатальными аудиологическим скринингом/ число всех новорожденных, поступивших в стационар*100%),  при Х меньше критерия оценка = 0, при Х равно критерию- оценка максимальна</t>
  </si>
  <si>
    <t>Проведение второго этапа аудиологического обследования детей первого года жизни, отнесенных к группе риска</t>
  </si>
  <si>
    <t>Х=(число детей первого года жизни отнесенных к группе риска, которым проведен  вторй этап  аудиологического обследования/число всех детей отнесенных к группе риска*100%), при Х меньше границы диапазона оценка = 0, при Х  в диапазоне от __ до___ , оценка максимальна</t>
  </si>
  <si>
    <t>Смертность от онкологических заболеваний</t>
  </si>
  <si>
    <t>Показатель на 100 тыс. населения</t>
  </si>
  <si>
    <t xml:space="preserve"> отклонение от показателя государственной программы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</si>
  <si>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 здравоохранения Ленинградской области Бюро судебно-медицинской экспертизы и его руководителя </t>
  </si>
  <si>
    <t>Х = (число фактически выполненных за отчетный период исследований / плановое число исследований за отчетный период*100), при  Х больше или равно значения диапазона оценка максимальна, при Х меньше значения диапазона, оценка = 0</t>
  </si>
  <si>
    <t>Сроки выполнения экспертиз до 2 месяцев</t>
  </si>
  <si>
    <t>ГКУЗ ЛО  Бюро судебно-медицинской экспертизы</t>
  </si>
  <si>
    <t>Х = соблюдение сроков проведения экспертиз, при Х больше значения критерия оценка равна 0, при Х меньше или равно значению критерия, оценка максимальна</t>
  </si>
  <si>
    <t>Подготовка справки по анализу расхождений клинических и патологоанатомических диагнозов</t>
  </si>
  <si>
    <t>абс.число</t>
  </si>
  <si>
    <t>4 в год</t>
  </si>
  <si>
    <t>Х = число справок за отчётный период, при Х = или больше значения критерия, оценка в полном объёме, при Х меньше критерия, оценка = 0</t>
  </si>
  <si>
    <t>Изменение выводов первичных экспертиз в случаях проведения повторных</t>
  </si>
  <si>
    <t>не более 1,0%</t>
  </si>
  <si>
    <t>Х = (число измененных выводов первичных экспертиз при проведении повторных / число экспертиз*100), при Х больше значения критерия оценка = 0, при Х меньше или равно значению критерия оценка максимальна</t>
  </si>
  <si>
    <t>Число проведенных клинико-патологоанатомических конференций</t>
  </si>
  <si>
    <t>% от числа летальных исходов</t>
  </si>
  <si>
    <t>Х = (число проведённых клинико-патологоанатомических конференций / число летальных исходов*100), при Х больше или равном значению критерия - оценка максимальна, при Х меньше значения критерия оценка = 0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</si>
  <si>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«Центр крови Ленинградской области» и его руководителя </t>
  </si>
  <si>
    <t>Х= (число фактически заготовленных препаратов крови за отчетный период/ плановое число заготовок препаратов крови за год*100), при Х больше или равно значения диапазона оценка максимальна, при Х меньше значения диапазона, оценка = 0</t>
  </si>
  <si>
    <t>Обеспечение заявок ЛПУ эритроцитарной массой, обедненной эритроцитами и тромбоцитами, фильтрованными эритроцитами</t>
  </si>
  <si>
    <t xml:space="preserve"> ГКУЗ «Центр крови Ленинградской области» </t>
  </si>
  <si>
    <t>Х= (число обеспеченных заявок медицинских организаций/ общее число заявок медицинских организаций*100), при Х больше или равно диапазона оценка максимальна, при Х меньше диапазона, оценка =  0</t>
  </si>
  <si>
    <t>Доля донорской крови, проверенной на ВИЧ с обеспечением качества</t>
  </si>
  <si>
    <t>Х= (число препаратов крови,  проверенной на ВИЧ с обеспечением качества/ число приготовленных препаратов крови*100), при Х больше или равно диапазона оценка максимальна, при Х меньше диапазона, оценка - 0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</si>
  <si>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«Областная туберкулезная больница в городе Выборге»  и его руководителя </t>
  </si>
  <si>
    <t>специализированная медицинская помощь в стационарных условиях</t>
  </si>
  <si>
    <t>Х=(число случаев госпитализации за отчетный период/ плановое годовое число случаев госпитализации за год*100%), при Х меньше значения диапазона оценка = 0, при Х больше или равно оценка максимальна</t>
  </si>
  <si>
    <t>Первичная специализированная медицинская помощь в амбулаторных условиях:</t>
  </si>
  <si>
    <t>обращения по заболеванию</t>
  </si>
  <si>
    <t>Х= (число обращений по заболеванию за отчетный период/ плановое число обращений по заболеванию за год*100%), при Х меньше значения диапазона оценка = 0, при Х больше или равно диапазона оценка максимальна</t>
  </si>
  <si>
    <t>посещения с профилактической целью</t>
  </si>
  <si>
    <t>Х= (число посещений за отчетный период/ плановое число посещений за год*100%), при Х меньше значения диапазона оценка = 0, при Х больше или равно диапазона оценка максимальна</t>
  </si>
  <si>
    <t>первичная специализированная медицинская помощь в условиях дневного стационара</t>
  </si>
  <si>
    <t>Х= (число случаев госпитализации за отчетный период/ плановое число случаев госпитализации за год*100%), при Х меньше значения диапазона оценка = 0, при Х больше или равно диапазона оценка максимальна</t>
  </si>
  <si>
    <t>Больничная летальность от всех причин</t>
  </si>
  <si>
    <t>ГКУЗ ЛО «Областная туберкулезная больница в городе Выборге»</t>
  </si>
  <si>
    <t>Х= число умерших в стационаре от всех причин/число выбывших из стационара, при Х &gt; значения критерия, оценка 0, при Х&lt; или равно значению критерия, оценка максимальная</t>
  </si>
  <si>
    <t xml:space="preserve">Прекращение бактериовыделения: </t>
  </si>
  <si>
    <t>доля абацилированных активных  больных туберкулезом, зарегистрированных для лечения по I, II, III режимам химиотерапии.</t>
  </si>
  <si>
    <t>Х=(число пациентов с туберкулезом, выписанных с прекращением бактериовыделения/ число пациентов с 1-3 РХТ*100%), при Х меньше критерия оцена равна 0, при Х больше или равно критерию оценка максимальна</t>
  </si>
  <si>
    <t xml:space="preserve"> доля эффективно закончивших лечение активных случаев МЛУ/ШЛУ ТБ, зарегистрированных для лечения по IV и V режимам химиотерапии.</t>
  </si>
  <si>
    <r>
      <rPr>
        <sz val="11"/>
        <color indexed="8"/>
        <rFont val="Times New Roman"/>
        <family val="1"/>
        <charset val="204"/>
      </rPr>
      <t>Х=(число пациентов эффективно закончивших лечение с МЛУ/ШЛУ ТБ,поступивших для лечения по IV и V РХТ</t>
    </r>
    <r>
      <rPr>
        <b/>
        <sz val="11"/>
        <color indexed="8"/>
        <rFont val="Times New Roman"/>
        <family val="1"/>
        <charset val="204"/>
      </rPr>
      <t>/</t>
    </r>
    <r>
      <rPr>
        <sz val="11"/>
        <color indexed="8"/>
        <rFont val="Times New Roman"/>
        <family val="1"/>
        <charset val="204"/>
      </rPr>
      <t xml:space="preserve"> число пациентовМЛУ/ШЛУ ТБ,поступивших для лечения по IV и V РХ с*100%), при Х меньше критерия оцена равна 0, при Х больше или равно критерию оценка максимальна</t>
    </r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</si>
  <si>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«Зеленохолмская туберкулезная больница» и его руководителя </t>
  </si>
  <si>
    <t xml:space="preserve">ГКУЗ ЛО «Зеленохолмская туберкулезная больница»
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</si>
  <si>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«Ленинградский областной противотуберкулезный диспансер» и его руководителя </t>
  </si>
  <si>
    <t>посещения  с профилактической целью</t>
  </si>
  <si>
    <t>Первичная специализированная медицинская помощь в условиях дневного стационара</t>
  </si>
  <si>
    <t xml:space="preserve">Выполнение утвержденного плана выездной работы </t>
  </si>
  <si>
    <t>ГКУЗ ЛОПТД</t>
  </si>
  <si>
    <t>Прекращение бактериовыделения: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</si>
  <si>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«Областная туберкулезная больница в г. Тихвине» и его руководителя </t>
  </si>
  <si>
    <t>ГКУЗ ЛО «Областная туберкулезная больница в г. Тихвине»</t>
  </si>
  <si>
    <t xml:space="preserve">Перечень показателей эффективности и результативности и(или) критериев оценки деятельности Государственного бюджетного профессионального образовательного учреждения  «Центр непрерывного профессионального медицинского развития Ленинградской области» и его руководителя </t>
  </si>
  <si>
    <t>Выполнение государственного задания:</t>
  </si>
  <si>
    <t>по среднему профессиональному образованию</t>
  </si>
  <si>
    <t>Х= (число закончивших курс обучения на отчетный период/плановое число обучающихся*100%), при Х меньше значения диапазона, оценка равна 0, при  Х больше или равно значению критерия оценка максимальна</t>
  </si>
  <si>
    <t>по дополнительному профессиональному образованию</t>
  </si>
  <si>
    <t>Выполнение контрольных цифр приема граждан по профессиям, специальностям и направлениям подготовки для обучения по имеющим государственную аккредитацию образовательным программам среднего профессионального образования за счет бюджетных ассигнований областного бюджета Ленинградской области</t>
  </si>
  <si>
    <t>ГБОУ СПО «ЛОЦНПМР ЛО»</t>
  </si>
  <si>
    <t>Х=(число принятых на обучение/плановое число по контрольным цифрам приема*100%), при Х меньше значения критерия, оценка равна 0, при  Х больше или равно значению критерия оценка максимальна</t>
  </si>
  <si>
    <t>Доля выпускников трудоустроенных в медицинские организации государственной системы здравоохранения Ленинградской области от общего числа выпускников</t>
  </si>
  <si>
    <t>Х=(число выпускников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</si>
  <si>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>Доля слушателей успешно сдавших экзамен от зачисленных на обучение</t>
  </si>
  <si>
    <t>Х=(число слушателей успешно сдавших экзамен /число зачисленных на обучение*100%), при Х меньше значения критерия, оценка равна 0, при  Х больше или равно значению критерия оценка максимальна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</si>
  <si>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</t>
  </si>
  <si>
    <t>случай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</si>
  <si>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организации,  Х = критерию, оценка в баллах в полном объеме, при Х больше критерия, оценка = 0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</si>
  <si>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«Ленинградский областной наркологический диспансер им. А.Я.Гриненко» </t>
  </si>
  <si>
    <t>Х= (число обращений по заболеванию за отчетный период/ плановое число обращений по заболеванию за год*100%), при Х меньше значения критерия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</si>
  <si>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критерия оценка = 0, при Х больше или равно диапазона оценка максимальна</t>
  </si>
  <si>
    <t xml:space="preserve">Выявляемость больных с алкогольной зависимостью </t>
  </si>
  <si>
    <t>чел. на 100 тыс. населения зоны обслуживания</t>
  </si>
  <si>
    <t>ГБУЗ ЛОНД</t>
  </si>
  <si>
    <t>Число лиц, переведённых в течение года с профилактического на диспансерный учет</t>
  </si>
  <si>
    <t>Х=(число лиц, злоупотребляющих психоактивными веществами ,переведенных с профилактического наблюдения на диспансерное наблюдение/число лиц состоящих на учете лиц, злоупотребляющих психоактивными веществами*100), при Х меньше или равно значению критерия оценка максимальна, при Х  больше значения критерия оценка 0</t>
  </si>
  <si>
    <t>Число больных, снятых с диспансерного наблюдения в связи со стойкой ремиссией от числа пациентов состоящих на учете</t>
  </si>
  <si>
    <t xml:space="preserve">Перечень показателей эффективности и результативности и(или) критериев оценки деятельности Ленинградского областного государственного бюджетного учреждения здравоохранения «Выборгский межрайонный наркологический диспансер» и его руководителя </t>
  </si>
  <si>
    <t xml:space="preserve">ГБУЗ ЛО «Выборгский межрайонный наркологический диспансер» </t>
  </si>
  <si>
    <t>Число больных, снятых с диспансерного наблюдения в связи со стойкой ремиссией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</si>
  <si>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«Дружносельская психиатрическая больница» и его руководителя </t>
  </si>
  <si>
    <t>95-105</t>
  </si>
  <si>
    <t>Х= (число случаев госпитализации за отчетный период/ плановое число случаев госпитализации за год*100%), при Х меньше значения критерия оценка = 0, при Х больше или равно диапазона оценка максимальна</t>
  </si>
  <si>
    <t>Доля повторных в течение года госпитализаций  в психиатрические стационары</t>
  </si>
  <si>
    <t>3,5-4,5</t>
  </si>
  <si>
    <t>ГКУЗ ЛО «Дружносельская психиатрическая больница»</t>
  </si>
  <si>
    <t>Х=(число пациентов госпитализированных повторно  в стационар отчетный за период/общее число госпитализированных в стационар за период*100), при Х больше диапазона оценка равна 0, при Х в диапазоне от ___ до __ оценка по одному баллу за каждую единицу диапазона выше нижней границы диапазона, при Х меньше диапазона оценка максимальна</t>
  </si>
  <si>
    <t>8,0-9,0</t>
  </si>
  <si>
    <t>12,5-13,5</t>
  </si>
  <si>
    <t>17-18</t>
  </si>
  <si>
    <t xml:space="preserve">Перечень показателей эффективности и результативности и(или) критериев оценки деятельности Ленинградского областного государственного казенного учреждения здравоохранения «Свирская психиатрическая больница» и его руководителя </t>
  </si>
  <si>
    <t>ГКУЗ ЛО«Свирская психиатрическая больница»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</si>
  <si>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«Тихвинская психиатрическая больница» и его руководителя </t>
  </si>
  <si>
    <t xml:space="preserve">ГКУЗ ЛО «Тихвинская психиатрическая больница»
</t>
  </si>
  <si>
    <t>при наличии положительной динамики в численности врачей и среднего медицинского персонала количество баллов равно 5, при отсутствии динамики или отрицательной динамики в численности врачей и среднего медицинского персонала количество балоов равно 0</t>
  </si>
  <si>
    <t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«Ульяновская психиатрическая больница» и его руководителя</t>
  </si>
  <si>
    <t xml:space="preserve">ГКУЗ ЛО «Ульяновская областная психиатрическая больница»
</t>
  </si>
  <si>
    <t>Выполнение плановых объемов медицинской помощи в рамках   Территориальной программы государственных гарантий бесплатного оказания гражданам медицинской помощи, в том числе:</t>
  </si>
  <si>
    <t>Доля повторных в течение года госпитализаций  в психиатрический стационар</t>
  </si>
  <si>
    <t>Число пациентов, совершивших асоциальных действий из группы социально-опасных пациентов</t>
  </si>
  <si>
    <t>Х=число пациентов, совершивших асоциальных действий из группы социально-опасных пациентов, при Х больше критеря оценка = 0, при Х равном критерию оценка максимальна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</si>
  <si>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«Медицинский информационно-аналитический центр» и его руководителя </t>
  </si>
  <si>
    <t>Своевременная и достоверная информация при подготовке аналитических материалов по запросам , в т.ч. мониторингов Минздрава РФ, запросов Счетной палаты</t>
  </si>
  <si>
    <t>по запросу,ежемесячно,  ежеквартально</t>
  </si>
  <si>
    <t>Комитет по здравоохранению ЛО</t>
  </si>
  <si>
    <t>Х=(число достоверных сданных в соответствии срокам отчетов/ число всех отчетов сданных за период*100), при Х меньше значения критерия оценка = 0, при Х равно значению критерия оценка максимальна</t>
  </si>
  <si>
    <t>Представление статистических материалов, сборников в Комитет по здравоохранению по формам государственной статистической отчетности</t>
  </si>
  <si>
    <t>Х=(число фактически представленных в Комитет статистических материалов на отчетную дату/плановое число представляемых в Комитет статистических материалов на отчетную дату*100%), при Х меньше значения критерия оценка = 0, при Х равно значению критерия оценка максимальна</t>
  </si>
  <si>
    <t>ГКУЗ ЛО МИАЦ</t>
  </si>
  <si>
    <t>Соблюдение сроков и правильности предоставленной учреждениями медицинской статистической отчётности</t>
  </si>
  <si>
    <t>Х = Наличие несоблюдения сроков и правильности предоставленной учреждениями отчётности, при Х = критерию, оценка в баллах в полном объеме, при Х больше критерия, оценка = 0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</si>
  <si>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«Центр общественного здоровья и медицинской профилактики» и его руководителя </t>
  </si>
  <si>
    <t xml:space="preserve">Размещение на сайтах медицинских организаций информационного материала по вопросами здорового образа жизни (далее – ЗОЖ) и профилактике инфекционных и неинфекционных заболеваний </t>
  </si>
  <si>
    <t>ГКУЗ ЛО "Центр общественного здоровья и медицинской профилактики"</t>
  </si>
  <si>
    <t>Х = Число размещенных на сайтах медицинских организаций информационных материалов по вопросам здорового образа жизни, при Х равном или больше критерия, оценка в баллах в полном объеме, при Х меньше критерия, оценка = 0</t>
  </si>
  <si>
    <t>Х= (число выполненных  выездов за отчетный период/число плановых выездов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</si>
  <si>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>Проведение лекций по вопросам ЗОЖ и профилактике инфекционных и неинфекционных заболеваний</t>
  </si>
  <si>
    <t>Х= (число выполненных лекций за отчетный период/число плановых лекций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</si>
  <si>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 xml:space="preserve">Проведение социологических опросов населения по основным вопросам работы Центра </t>
  </si>
  <si>
    <t>Х= (число выполненных опросов за отчетный период/число плановых опросов за отчетный период*100 %), при Х равном или больше значения критерия оценка в баллах в полном объеме, при Х меньше значения критерия, оценка=0</t>
  </si>
  <si>
    <t xml:space="preserve">Проведение акций с населением по вопросам ЗОЖ, профилактике инфекционных и неинфекционных заболеваний, отказу от вредных привычек </t>
  </si>
  <si>
    <t>Х= (число выполненных акций за отчетный период/число плановых акций за отчетный период*100 %), при Х равном или больше значения критерия оценка в баллах в полном объеме, при Х меньше значения критерия, оценка=0</t>
  </si>
  <si>
    <t xml:space="preserve">Участие в «днях здоровья», организуемых в районах Ленинградской области с раздачей информационного материала по вопросам ЗОЖ </t>
  </si>
  <si>
    <t>Х =Участие в «днях здоровья», при Х равном или больше критерия, оценка в баллах в полном объеме, при Х меньше критерия, оценка = 0</t>
  </si>
  <si>
    <t xml:space="preserve">Проведение конкурсов по тематике ЗОЖ и отказу от вредных привычек в учреждениях образования, культуры с волонтерами </t>
  </si>
  <si>
    <t>Х= (число выполненных  конкурсов за отчетный период/число плановых конкурсов за отчетный период*100 %), при Х равном или больше значения критерия оценка в баллах в  полном объеме, при Х меньше значения критерия, оценка=0</t>
  </si>
  <si>
    <t>Комитет по здравоохранению Ленинградской области, данные медицинской организации</t>
  </si>
  <si>
    <t>Итого</t>
  </si>
  <si>
    <t xml:space="preserve">Исполнение показателя Регионального проекта «Развитие системы оказания первичной медико-санитарной помощи» на территории Ленинградской области </t>
  </si>
  <si>
    <t xml:space="preserve">Х=(фактическое число лиц (пациентов), дополнительно эвакуированных с использованием санитарной авиации/ число эвакуированных, установленное в плане*100%) </t>
  </si>
  <si>
    <t>Процент выездов скорой медицинской помощи со временем доезда 20 минут</t>
  </si>
  <si>
    <t>Х= (Кол-во выполненных выездов скорой медицинской помощи с временем доезда 20 минут/общее количество выездов скорой медицинской помощи *100%), при Х=значению критерия, оценка максимальная; при Х &lt; значения критерия, оценка = 0</t>
  </si>
  <si>
    <t>3.1.1</t>
  </si>
  <si>
    <t>3.1.2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</si>
  <si>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«Медицинский центр мобилизационных резервов «Резерв»» и его руководителя </t>
  </si>
  <si>
    <r>
      <t>Х=(число пациентов эффективно закончивших лечение с МЛУ/ШЛУ ТБ,поступивших для лечения по IV и V РХТ</t>
    </r>
    <r>
      <rPr>
        <b/>
        <sz val="11"/>
        <color indexed="8"/>
        <rFont val="Times New Roman"/>
        <family val="1"/>
        <charset val="204"/>
      </rPr>
      <t>/</t>
    </r>
    <r>
      <rPr>
        <sz val="11"/>
        <color indexed="8"/>
        <rFont val="Times New Roman"/>
        <family val="1"/>
        <charset val="204"/>
      </rPr>
      <t xml:space="preserve"> число пациентовМЛУ/ШЛУ ТБ,поступивших для лечения по IV и V РХ с*100%), при Х меньше критерия оцена равна 0, при Х больше или равно критерию оценка максимальна</t>
    </r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</si>
  <si>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Ленинградской области «Станция скорой медицинской помощи» и его руководителя </t>
  </si>
  <si>
    <t>Комитет по здравоохранению ЛО, ГБУЗ ЛО ССМП</t>
  </si>
  <si>
    <t xml:space="preserve">Достижение "Цифровой зрелости" медицинской организации </t>
  </si>
  <si>
    <t xml:space="preserve">x = (сумма фактических значений установленных критериев"Цифровой зрелости" / общее число установленных критериев"Цифровой зрелости")*100,при Х больше или равно значению критерия оценка максимальна, при Х &lt; значения критерия ,оценка =0 </t>
  </si>
  <si>
    <t>11</t>
  </si>
  <si>
    <t xml:space="preserve"> Данные медицинской организации</t>
  </si>
  <si>
    <t xml:space="preserve"> Доля эффективно закончивших лечение активных случаев МЛУ/ШЛУ ТБ, зарегистрированных для лечения по IV и V режимам химиотерапии.</t>
  </si>
  <si>
    <t>Доля абацилированных активных  больных туберкулезом, зарегистрированных для лечения по I, II, III режимам химиотерапии.</t>
  </si>
  <si>
    <t>не менее 7</t>
  </si>
  <si>
    <t xml:space="preserve">Х=(с ишемическим инсультом, которым выполнен системный тромболизис/ число выбывших (выписано+умерло) больных с ишемическим инсультом*100%), при Х больше или равно значению критерия оценка максимальна, при Х &lt; значения критерия ,оценка =0 </t>
  </si>
  <si>
    <t xml:space="preserve">x = (сумма фактических значений установленных критериев"Цифровой зрелости"/ общее число установленных критериев"Цифровой зрелости")*100,при Х больше или равно значению критерия оценка максимальна, при Х &lt; значения критерия ,оценка =0 </t>
  </si>
  <si>
    <t>6.1</t>
  </si>
  <si>
    <t>6.2</t>
  </si>
  <si>
    <t xml:space="preserve">ГКУЗ «Центр крови Ленинградской области» 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</si>
  <si>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«Всеволожский специализированный центр для детей» и его руководителя </t>
  </si>
  <si>
    <t xml:space="preserve">Перечень показателей эффективности и результативности и(или) критериев оценки деятельности Государственного казенного учреждения здравоохранения Ленинградской области «Лужский специализированный центр для детей» и его руководителя </t>
  </si>
  <si>
    <t>посещения, бюджет</t>
  </si>
  <si>
    <t>по стационару дневного пребывания, ОМС</t>
  </si>
  <si>
    <t>по амбулаторной службе (за исключением диспансеризации, углубленной диспансеризации, профилактических осмотров, диспансерного наблюдения), ОМС</t>
  </si>
  <si>
    <t>по стационару, ОМС</t>
  </si>
  <si>
    <t>специализированная медицинская помощь, оказываемая в условиях стационара дневного пребывания</t>
  </si>
  <si>
    <t>Выполнение плановых объемов  по высокотехнологичной медицинской помощи, бюджет</t>
  </si>
  <si>
    <t>Мониторинг ТФОМС ЛО (в части ОМС), Комитет по здравоохранению Ленинградской области (в части бюджета)</t>
  </si>
  <si>
    <t>Мониторинг ТФОМС ЛО (в части ОМС),  Комитет по здравоохранению Ленинградской области (в части бюджета)</t>
  </si>
  <si>
    <t>год</t>
  </si>
  <si>
    <r>
      <t xml:space="preserve">Х=(число больных алкоголизмом, поставленных на учет с диагнозом установленном впервые в жизни *100000/число населения зоны обслуживания). Оценка рассчитывается   как произведение </t>
    </r>
    <r>
      <rPr>
        <b/>
        <sz val="11"/>
        <color indexed="8"/>
        <rFont val="Times New Roman"/>
        <family val="1"/>
        <charset val="204"/>
      </rPr>
      <t>max</t>
    </r>
    <r>
      <rPr>
        <sz val="11"/>
        <color indexed="8"/>
        <rFont val="Times New Roman"/>
        <family val="1"/>
        <charset val="204"/>
      </rPr>
      <t xml:space="preserve"> оценки (15) к отношению Х/значение критерия.</t>
    </r>
  </si>
  <si>
    <r>
      <t xml:space="preserve">Х=(Число больных наркологическими заболеваниями, снятых с диспансерного наблюдения в связи со стойкой ремиссией/число пациентов, состоящих на учёте*100). Оценка рассчитывается   как произведение </t>
    </r>
    <r>
      <rPr>
        <b/>
        <sz val="11"/>
        <color indexed="8"/>
        <rFont val="Times New Roman"/>
        <family val="1"/>
        <charset val="204"/>
      </rPr>
      <t>max</t>
    </r>
    <r>
      <rPr>
        <sz val="11"/>
        <color indexed="8"/>
        <rFont val="Times New Roman"/>
        <family val="1"/>
        <charset val="204"/>
      </rPr>
      <t xml:space="preserve"> оценки (15) к отношению Х/значение критерия.</t>
    </r>
  </si>
  <si>
    <r>
      <t xml:space="preserve">Х=(Число больных наркологическими заболеваниями, снятых с диспансерного наблюдения в связи со стойкой ремиссией/число пациентов, состоящих на учёте*100). Оценка рассчитывается   как произведение </t>
    </r>
    <r>
      <rPr>
        <b/>
        <sz val="11"/>
        <color indexed="8"/>
        <rFont val="Times New Roman"/>
        <family val="1"/>
        <charset val="204"/>
      </rPr>
      <t>max</t>
    </r>
    <r>
      <rPr>
        <sz val="11"/>
        <color indexed="8"/>
        <rFont val="Times New Roman"/>
        <family val="1"/>
        <charset val="204"/>
      </rPr>
      <t xml:space="preserve"> оценки (10) к отношению Х/значение критерия.</t>
    </r>
  </si>
  <si>
    <r>
      <t>Х=значение показателя смертности от онкологических заболеваний по государственной программе</t>
    </r>
    <r>
      <rPr>
        <sz val="11"/>
        <rFont val="Times New Roman"/>
        <family val="1"/>
        <charset val="204"/>
      </rPr>
      <t xml:space="preserve"> (на отчетную дату предыдущего месяца)</t>
    </r>
    <r>
      <rPr>
        <sz val="11"/>
        <color indexed="8"/>
        <rFont val="Times New Roman"/>
        <family val="1"/>
        <charset val="204"/>
      </rPr>
      <t>, при Х &gt; значения показателя государственной программы, оценка 0, при Х&lt; или равно значению показателя государственной программы, оценка максимальная</t>
    </r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</si>
  <si>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«Ленинградский областной центр психического здоровья» и его руководителя 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</si>
  <si>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 здравоохранения Ленинградской области «Центр по профилактике и борьбе со СПИД и инфекционными заболеваниями» и его руководителя </t>
  </si>
  <si>
    <t>ГКУЗ Ленинградский областной центр психического здоровья</t>
  </si>
  <si>
    <t>I.</t>
  </si>
  <si>
    <t>Количество не достигших целевых показателей</t>
  </si>
  <si>
    <t>0-2</t>
  </si>
  <si>
    <t>Мониторинг ТФОМС ЛО (в части ОМС), мониторинг Комитета по здравоохранению Ленинградской области  согласно отчетам медицинских организаций (в части бюджета)</t>
  </si>
  <si>
    <t>при Х ≥ 6, оценка = 0</t>
  </si>
  <si>
    <t xml:space="preserve"> II.</t>
  </si>
  <si>
    <t>Показатели смертности</t>
  </si>
  <si>
    <t>Количество не достигших целевых индивидуальных показателей</t>
  </si>
  <si>
    <t>III.</t>
  </si>
  <si>
    <t>Показатели региональных проектов</t>
  </si>
  <si>
    <t>IV.</t>
  </si>
  <si>
    <t>V.</t>
  </si>
  <si>
    <t>при выполнении показателя – оценка максимальна, при невыполнении – оценка 0</t>
  </si>
  <si>
    <t>VI.</t>
  </si>
  <si>
    <t>VII.</t>
  </si>
  <si>
    <t xml:space="preserve">Показатель кадрового обеспечения медицинской организации </t>
  </si>
  <si>
    <t>VIII.</t>
  </si>
  <si>
    <t xml:space="preserve">Показатели качества условий оказания услуг медицинскими организациями </t>
  </si>
  <si>
    <t>выполнение</t>
  </si>
  <si>
    <t>3-4</t>
  </si>
  <si>
    <t>5-8</t>
  </si>
  <si>
    <t>Количество не достигших целевых показателей (диапазон исполнения от 95% до 105%)</t>
  </si>
  <si>
    <t>3-5</t>
  </si>
  <si>
    <t>6-11</t>
  </si>
  <si>
    <t>Соблюдение сроков и порядке предоставления бюджетной, статистической и иной отчетности</t>
  </si>
  <si>
    <t>100%</t>
  </si>
  <si>
    <t>при Х=значению критерия, оценка максимальна; при Х&lt; значения критерия, оценка = 0</t>
  </si>
  <si>
    <t>Достижение "Цифровой зрелости" медицинской организации</t>
  </si>
  <si>
    <t>при наличии положительной динамики в численности врачей и среднего медицинского персонала количество баллов = 5, при отсутствии динамики или отрицательной динамики в численности врачей и среднего медицинского персонала количество баллов = 0</t>
  </si>
  <si>
    <t>невыполнение</t>
  </si>
  <si>
    <t>%  от плана</t>
  </si>
  <si>
    <r>
      <t xml:space="preserve">Выполнение Территориальной программы государственных гарантий бесплатного оказания гражданам медицинской помощи (за исключением показателей раздела IV)  </t>
    </r>
    <r>
      <rPr>
        <sz val="14"/>
        <color indexed="8"/>
        <rFont val="Times New Roman"/>
        <family val="1"/>
        <charset val="204"/>
      </rPr>
      <t>(объемы медицинской помощи)</t>
    </r>
  </si>
  <si>
    <r>
      <t xml:space="preserve">при 0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Х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2, оценка= 10;     </t>
    </r>
  </si>
  <si>
    <r>
      <t xml:space="preserve">при 3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Х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5, оценка = 5;        </t>
    </r>
  </si>
  <si>
    <t>Удельный вес в % от заработной платы</t>
  </si>
  <si>
    <t>0-1</t>
  </si>
  <si>
    <t>2-3</t>
  </si>
  <si>
    <t>4-6</t>
  </si>
  <si>
    <r>
      <t xml:space="preserve">при 0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Х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1, оценка= 15;     </t>
    </r>
  </si>
  <si>
    <r>
      <t xml:space="preserve">при 2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Х </t>
    </r>
    <r>
      <rPr>
        <sz val="14"/>
        <color indexed="8"/>
        <rFont val="Symbol"/>
        <family val="1"/>
        <charset val="2"/>
      </rPr>
      <t>£ 3</t>
    </r>
    <r>
      <rPr>
        <sz val="14"/>
        <color indexed="8"/>
        <rFont val="Times New Roman"/>
        <family val="1"/>
        <charset val="204"/>
      </rPr>
      <t xml:space="preserve">, оценка =10;        </t>
    </r>
  </si>
  <si>
    <t>при Х ≥ 4, оценка = 0</t>
  </si>
  <si>
    <t>0-3</t>
  </si>
  <si>
    <r>
      <t xml:space="preserve">при 0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Х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3, оценка= 15;     </t>
    </r>
  </si>
  <si>
    <r>
      <t xml:space="preserve">                             Приложение 1 к приказу Комитета по здравоохранению Ленинградской области</t>
    </r>
    <r>
      <rPr>
        <b/>
        <sz val="14"/>
        <color indexed="8"/>
        <rFont val="Times New Roman"/>
        <family val="1"/>
        <charset val="204"/>
      </rPr>
      <t xml:space="preserve">   от ________________№ ________</t>
    </r>
  </si>
  <si>
    <r>
      <t xml:space="preserve"> Приложение 2 к приказу Комитета по здравоохранению Ленинградской области</t>
    </r>
    <r>
      <rPr>
        <b/>
        <sz val="11"/>
        <color indexed="8"/>
        <rFont val="Times New Roman"/>
        <family val="1"/>
        <charset val="204"/>
      </rPr>
      <t xml:space="preserve">                от ________________№ ________</t>
    </r>
  </si>
  <si>
    <r>
      <t xml:space="preserve">Приложение 3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_______________№ _____</t>
    </r>
  </si>
  <si>
    <r>
      <t xml:space="preserve">Приложение 4 к приказу Комитета по здравоохранению Ленинградской области </t>
    </r>
    <r>
      <rPr>
        <b/>
        <sz val="12"/>
        <color indexed="8"/>
        <rFont val="Times New Roman"/>
        <family val="1"/>
        <charset val="204"/>
      </rPr>
      <t xml:space="preserve">от __________________№______  </t>
    </r>
    <r>
      <rPr>
        <sz val="12"/>
        <color indexed="8"/>
        <rFont val="Times New Roman"/>
        <family val="1"/>
        <charset val="204"/>
      </rPr>
      <t xml:space="preserve">     
</t>
    </r>
  </si>
  <si>
    <r>
      <t xml:space="preserve">Приложение 5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______________________№ _____</t>
    </r>
  </si>
  <si>
    <r>
      <t xml:space="preserve">Приложение 6 к приказу Комитета по здравоохранению Ленинградской области       </t>
    </r>
    <r>
      <rPr>
        <b/>
        <sz val="11"/>
        <color indexed="8"/>
        <rFont val="Times New Roman"/>
        <family val="1"/>
        <charset val="204"/>
      </rPr>
      <t>от ___________________№ _____</t>
    </r>
  </si>
  <si>
    <r>
      <t xml:space="preserve">Приложение 7 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____________________№ _____</t>
    </r>
  </si>
  <si>
    <r>
      <t xml:space="preserve">Приложение 8 к приказу Комитета по здравоохранению Ленинградской области        </t>
    </r>
    <r>
      <rPr>
        <b/>
        <sz val="12"/>
        <color indexed="8"/>
        <rFont val="Times New Roman"/>
        <family val="1"/>
        <charset val="204"/>
      </rPr>
      <t>от __________________№ ______</t>
    </r>
  </si>
  <si>
    <r>
      <t xml:space="preserve">Приложение 9 к приказу Комитета по здравоохранению Ленинградской области             </t>
    </r>
    <r>
      <rPr>
        <b/>
        <sz val="11"/>
        <color indexed="8"/>
        <rFont val="Times New Roman"/>
        <family val="1"/>
        <charset val="204"/>
      </rPr>
      <t>от ________________________№______</t>
    </r>
  </si>
  <si>
    <r>
      <t xml:space="preserve">Приложение 10 к приказу Комитета по здравоохранению Ленинградской области       </t>
    </r>
    <r>
      <rPr>
        <b/>
        <sz val="11"/>
        <color indexed="8"/>
        <rFont val="Times New Roman"/>
        <family val="1"/>
        <charset val="204"/>
      </rPr>
      <t>от ____________________№______</t>
    </r>
  </si>
  <si>
    <r>
      <t xml:space="preserve">Приложение 11 к приказу Комитета по здравоохранению Ленинградской области          </t>
    </r>
    <r>
      <rPr>
        <b/>
        <sz val="11"/>
        <color indexed="8"/>
        <rFont val="Times New Roman"/>
        <family val="1"/>
        <charset val="204"/>
      </rPr>
      <t>от _________________________№______</t>
    </r>
  </si>
  <si>
    <r>
      <t xml:space="preserve">Приложение 12 к приказу Комитета по здравоохранению Ленинградской области                    </t>
    </r>
    <r>
      <rPr>
        <b/>
        <sz val="11"/>
        <color indexed="8"/>
        <rFont val="Times New Roman"/>
        <family val="1"/>
        <charset val="204"/>
      </rPr>
      <t>от ___________________________№ _______</t>
    </r>
  </si>
  <si>
    <r>
      <t>Приложение 13 к приказу Комитета по здравоохранению Ленинградской области</t>
    </r>
    <r>
      <rPr>
        <b/>
        <sz val="12"/>
        <color indexed="8"/>
        <rFont val="Times New Roman"/>
        <family val="1"/>
        <charset val="204"/>
      </rPr>
      <t xml:space="preserve">                    от _________________________№_________</t>
    </r>
  </si>
  <si>
    <r>
      <t>Приложение 14 к приказу Комитета по здравоохранению Ленинградской области</t>
    </r>
    <r>
      <rPr>
        <b/>
        <sz val="11"/>
        <color indexed="8"/>
        <rFont val="Times New Roman"/>
        <family val="1"/>
        <charset val="204"/>
      </rPr>
      <t xml:space="preserve">                от __________________________№ __________</t>
    </r>
    <r>
      <rPr>
        <sz val="11"/>
        <color indexed="8"/>
        <rFont val="Times New Roman"/>
        <family val="1"/>
        <charset val="204"/>
      </rPr>
      <t xml:space="preserve">   </t>
    </r>
  </si>
  <si>
    <r>
      <t xml:space="preserve">Приложение 15 к приказу Комитета по здравоохранению Ленинградской области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 ________________________№______     </t>
    </r>
    <r>
      <rPr>
        <sz val="14"/>
        <color indexed="8"/>
        <rFont val="Times New Roman"/>
        <family val="1"/>
        <charset val="204"/>
      </rPr>
      <t xml:space="preserve">                  </t>
    </r>
  </si>
  <si>
    <r>
      <t xml:space="preserve">Приложение 16 к приказу Комитета по здравоохранению Ленинградской области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от _______________________№________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</si>
  <si>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Приложение 17 к приказу Комитета по здравоохранению Ленинградской области                 </t>
    </r>
    <r>
      <rPr>
        <b/>
        <sz val="11"/>
        <color indexed="8"/>
        <rFont val="Times New Roman"/>
        <family val="1"/>
        <charset val="204"/>
      </rPr>
      <t>от _____________________№_______</t>
    </r>
  </si>
  <si>
    <r>
      <t xml:space="preserve">Приложение 18  к приказу Комитета по здравоохранению Ленинградской области                    </t>
    </r>
    <r>
      <rPr>
        <b/>
        <sz val="11"/>
        <color indexed="8"/>
        <rFont val="Times New Roman"/>
        <family val="1"/>
        <charset val="204"/>
      </rPr>
      <t>от ___________________________№ ________</t>
    </r>
  </si>
  <si>
    <r>
      <t xml:space="preserve">Приложение 19 к приказу Комитета по здравоохранению Ленинградской области                    </t>
    </r>
    <r>
      <rPr>
        <b/>
        <sz val="11"/>
        <color indexed="8"/>
        <rFont val="Times New Roman"/>
        <family val="1"/>
        <charset val="204"/>
      </rPr>
      <t>от __________________№ ________</t>
    </r>
  </si>
  <si>
    <r>
      <t xml:space="preserve">Приложение 20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_________________________№ ________</t>
    </r>
  </si>
  <si>
    <r>
      <t xml:space="preserve">Приложение 21 к приказу Комитета по здравоохранению Ленинградской области            </t>
    </r>
    <r>
      <rPr>
        <b/>
        <sz val="11"/>
        <color indexed="8"/>
        <rFont val="Times New Roman"/>
        <family val="1"/>
        <charset val="204"/>
      </rPr>
      <t>от ____________________________№ _______</t>
    </r>
  </si>
  <si>
    <r>
      <t xml:space="preserve">Приложение 22 к приказу Комитета по здравоохранению Ленинградской области                                                     </t>
    </r>
    <r>
      <rPr>
        <b/>
        <sz val="11"/>
        <color indexed="8"/>
        <rFont val="Times New Roman"/>
        <family val="1"/>
        <charset val="204"/>
      </rPr>
      <t>от ______________________№ ________</t>
    </r>
  </si>
  <si>
    <r>
      <t xml:space="preserve">Приложение 23 к приказу Комитета по здравоохранению Ленинградской области         </t>
    </r>
    <r>
      <rPr>
        <b/>
        <sz val="11"/>
        <color indexed="8"/>
        <rFont val="Times New Roman"/>
        <family val="1"/>
        <charset val="204"/>
      </rPr>
      <t>от ______________________№ ______</t>
    </r>
  </si>
  <si>
    <r>
      <t xml:space="preserve">Приложение 24 к приказу Комитета по здравоохранению Ленинградской области             </t>
    </r>
    <r>
      <rPr>
        <b/>
        <sz val="11"/>
        <color indexed="8"/>
        <rFont val="Times New Roman"/>
        <family val="1"/>
        <charset val="204"/>
      </rPr>
      <t>от _____________________№ _______</t>
    </r>
  </si>
  <si>
    <r>
      <t xml:space="preserve">Приложение 25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от_____________________№ _______</t>
    </r>
  </si>
  <si>
    <r>
      <t xml:space="preserve">Приложение 26 к приказу Комитета по здравоохранению Ленинградской области         </t>
    </r>
    <r>
      <rPr>
        <b/>
        <sz val="11"/>
        <color indexed="8"/>
        <rFont val="Times New Roman"/>
        <family val="1"/>
        <charset val="204"/>
      </rPr>
      <t>от ________________________№_______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</si>
  <si>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Приложение 27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________________________№ ______</t>
    </r>
  </si>
  <si>
    <r>
      <t xml:space="preserve">Приложение 28 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____________________№ ______</t>
    </r>
  </si>
  <si>
    <r>
      <t xml:space="preserve">Приложение 29 к приказу Комитета по здравоохранению Ленинградской области </t>
    </r>
    <r>
      <rPr>
        <b/>
        <sz val="11"/>
        <color indexed="8"/>
        <rFont val="Times New Roman"/>
        <family val="1"/>
        <charset val="204"/>
      </rPr>
      <t>от _____________________№ ________</t>
    </r>
  </si>
  <si>
    <t>Мониторинг ТФОМС ЛО (в части ОМС)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</si>
  <si>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здравоохранения "Ленинградский областной перинатальный центр» и его руководителя 
</t>
  </si>
  <si>
    <t xml:space="preserve">Диспансеризация (в т.ч.углубленная диспансеризация), профилактические осмотры, диспансерное наблюдение </t>
  </si>
  <si>
    <t>4-7</t>
  </si>
  <si>
    <t>8-12</t>
  </si>
  <si>
    <r>
      <t xml:space="preserve">при 4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Х </t>
    </r>
    <r>
      <rPr>
        <sz val="14"/>
        <color indexed="8"/>
        <rFont val="Symbol"/>
        <family val="1"/>
        <charset val="2"/>
      </rPr>
      <t>£ 7</t>
    </r>
    <r>
      <rPr>
        <sz val="14"/>
        <color indexed="8"/>
        <rFont val="Times New Roman"/>
        <family val="1"/>
        <charset val="204"/>
      </rPr>
      <t xml:space="preserve">, оценка =10;       </t>
    </r>
  </si>
  <si>
    <t>при Х ≥ 8, оценка = 0</t>
  </si>
  <si>
    <r>
      <t xml:space="preserve">Приложение 31 к приказу Комитета по здравоохранению Ленинградской области </t>
    </r>
    <r>
      <rPr>
        <b/>
        <sz val="9"/>
        <color indexed="8"/>
        <rFont val="Times New Roman"/>
        <family val="1"/>
        <charset val="204"/>
      </rPr>
      <t>от    № ________</t>
    </r>
  </si>
  <si>
    <t xml:space="preserve"> Таблица 2000 ГКУЗ ЛО "МИАЦ"</t>
  </si>
  <si>
    <t>2.1</t>
  </si>
  <si>
    <t xml:space="preserve"> Таблица 2000 ГКУЗ ЛО "МИАЦ",отчет бюджет</t>
  </si>
  <si>
    <t>Обоснованные жалобы за исключением организации деятельности регистратуры</t>
  </si>
  <si>
    <t>случаи</t>
  </si>
  <si>
    <t>Х = Наличие обоснованных жалоб,  при Х = критерию, оценка в баллах в полном объеме, при Х больше критерия, оценка = 0</t>
  </si>
  <si>
    <t xml:space="preserve">Критерии и показатели эффективности и результативности деятельности Государственного автономного учреждения здравоохранения Ленинградской области "Детский хоспис при Соборе святого Архистратига Божия Михаила поселка Токсово Всеволожского района" и его руководителя 
</t>
  </si>
  <si>
    <r>
      <t xml:space="preserve">Приложение 33 к приказу Комитета по здравоохранению Ленинградской области </t>
    </r>
    <r>
      <rPr>
        <b/>
        <sz val="8"/>
        <color indexed="8"/>
        <rFont val="Times New Roman"/>
        <family val="1"/>
        <charset val="204"/>
      </rPr>
      <t>от _______________№ ________</t>
    </r>
  </si>
  <si>
    <r>
      <t xml:space="preserve">Приложение 32 к приказу Комитета по здравоохранению Ленинградской области </t>
    </r>
    <r>
      <rPr>
        <b/>
        <sz val="8"/>
        <color indexed="8"/>
        <rFont val="Times New Roman"/>
        <family val="1"/>
        <charset val="204"/>
      </rPr>
      <t>от ______________№ ________</t>
    </r>
  </si>
  <si>
    <t xml:space="preserve">Критерии и показатели эффективности и результативности деятельности Государственного автономного  учреждения Ленинградской области «Ленфарм» и его руководителя </t>
  </si>
  <si>
    <t xml:space="preserve">Критерии и показатели эффективности и результативности деятельности Государственного автономного  учреждения здравоохранения Ленинградской области «Киришская стоматологическая поликлиника» и его руководителя   </t>
  </si>
  <si>
    <t>0</t>
  </si>
  <si>
    <t>100</t>
  </si>
  <si>
    <t>x = (сумма фактических значений установленных критериев"Цифровой зрелости" / общее число установленных критериев"Цифровой зрелости")*100,при Х больше или равно значению критерия оценка максимальна, при Х &lt; значения критерия ,оценка =0</t>
  </si>
  <si>
    <t>70</t>
  </si>
  <si>
    <t>90</t>
  </si>
  <si>
    <t>80</t>
  </si>
  <si>
    <r>
      <t xml:space="preserve">при 0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Х </t>
    </r>
    <r>
      <rPr>
        <sz val="14"/>
        <color indexed="8"/>
        <rFont val="Symbol"/>
        <family val="1"/>
        <charset val="2"/>
      </rPr>
      <t>£</t>
    </r>
    <r>
      <rPr>
        <sz val="14"/>
        <color indexed="8"/>
        <rFont val="Times New Roman"/>
        <family val="1"/>
        <charset val="204"/>
      </rPr>
      <t xml:space="preserve"> 3, оценка= 36;     </t>
    </r>
  </si>
  <si>
    <r>
      <t xml:space="preserve">при 4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Х </t>
    </r>
    <r>
      <rPr>
        <sz val="14"/>
        <color indexed="8"/>
        <rFont val="Symbol"/>
        <family val="1"/>
        <charset val="2"/>
      </rPr>
      <t xml:space="preserve">£ </t>
    </r>
    <r>
      <rPr>
        <sz val="14"/>
        <color indexed="8"/>
        <rFont val="Times New Roman"/>
        <family val="1"/>
        <charset val="204"/>
      </rPr>
      <t xml:space="preserve">5, оценка = 18;        </t>
    </r>
  </si>
  <si>
    <r>
      <t xml:space="preserve">Приложение 30 к приказу Комитета по здравоохранению Ленинградской области </t>
    </r>
    <r>
      <rPr>
        <b/>
        <sz val="11"/>
        <rFont val="Times New Roman"/>
        <family val="1"/>
        <charset val="204"/>
      </rPr>
      <t>от _______________№ _____</t>
    </r>
  </si>
  <si>
    <t xml:space="preserve">Перечень показателей эффективности и результативности и(или) критериев оценки деятельности для государственных бюджетных  учреждений здравоохранения Ленинградской области (межрайнные, районные, городские больницы) и их руководителей </t>
  </si>
  <si>
    <t>20</t>
  </si>
  <si>
    <t>45</t>
  </si>
  <si>
    <t>Х = (объем случаев госпитализации за отчетный период /объем случаев госпитализации за год) х 100%,при Х равен или более значения критерия,оценка в баллах в полном объеме, при Х  меньше значения критерия, оценка = 0</t>
  </si>
  <si>
    <t>95</t>
  </si>
  <si>
    <t>Х = (объем амбулаторной медицинской помощи за отчетный период / объем амбулаторной медицинской помощи за год) х 100%, при Х равен или более значения критерия,оценка в баллах в полном объеме, при Х  меньше значения критерия, оценка = 0</t>
  </si>
  <si>
    <t>Х = (объем случаев лечения за отчетный период / объем случаев лечения за год) х 100%, при Х равен или более значения критерия,оценка в баллах в полном объеме, при Х  меньше значения критерия, оценка = 0</t>
  </si>
  <si>
    <t>Х = (Объем случаев госпитализации за отчетный период / Объем случаев госпитализации за год) х 100%,при Х равен или больше значения критерия,оценка в баллах в полном объеме, при Х  меньше значения критерия, оценка = 0</t>
  </si>
  <si>
    <t>Х = (Объем амбулаторной медицинской помощи за отчетный период / Объем амбулаторной медицинской помощи  за год) х 100%,  при Х равен или больше значения критерия,оценка в баллах в полном объеме, при Х  меньше значения критерия, оценка = 0</t>
  </si>
  <si>
    <t>Х = (Объем случаев лечения за отчетный период / Объем случаев лечения за год) х 100%, при Х равен или больше значения критерия,оценка в баллах в полном объеме, при Х  меньше значения критерия, оценка = 0</t>
  </si>
  <si>
    <t>Х = (число вызывов за отчетный период / число вызывов за год) х 100%, при Х равен или больше значения критерия,оценка в баллах в полном объеме, при Х  меньше значения критерия, оценка = 0</t>
  </si>
  <si>
    <t>Х = (объем случаев госпитализации за отчетный период / объем случаев госпитализации за год) х 100%,при Х равно или больше значения критерия,оценка в баллах в полном объеме, при Х  меньше значения критерия, оценка = 0</t>
  </si>
  <si>
    <t>Х = (объем амбулаторной медицинской помощи за отчетный период / объем амбулаторной медицинской помощи  за год) х 100%,  при Х  равно или больше значения критерия,оценка в баллах в полном объеме, при Х  меньше значения критерия, оценка = 0</t>
  </si>
  <si>
    <t>Х = (объем случаев лечения за отчетный период / объем случаев лечения за год) х 100%, при Х  равно или больше значения критерия,оценка в баллах в полном объеме, при Х  меньше значения критерия, оценка = 0</t>
  </si>
  <si>
    <r>
      <t>Х = (число случаев госпитализации за отчетный период</t>
    </r>
    <r>
      <rPr>
        <b/>
        <sz val="9"/>
        <rFont val="Times New Roman"/>
        <family val="1"/>
        <charset val="204"/>
      </rPr>
      <t xml:space="preserve"> (в т.ч. паллиатив) </t>
    </r>
    <r>
      <rPr>
        <sz val="9"/>
        <rFont val="Times New Roman"/>
        <family val="1"/>
        <charset val="204"/>
      </rPr>
      <t>/ плановое число случаев госпитализации за год) х 100%,при Х равно или больше значения критерия в полном объеме, при Х  меньше значения критерия, оценка =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</si>
</sst>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0.0000"/>
  </numFmts>
  <fonts count="42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9C6500"/>
      <name val="Helvetica Neue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Symbol"/>
      <family val="1"/>
      <charset val="2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64"/>
      </right>
      <top style="thin">
        <color indexed="13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3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6"/>
      </left>
      <right/>
      <top/>
      <bottom style="thin">
        <color indexed="8"/>
      </bottom>
      <diagonal/>
    </border>
    <border>
      <left/>
      <right style="thin">
        <color indexed="16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 applyNumberFormat="0" applyFill="0" applyBorder="0" applyProtection="0"/>
    <xf numFmtId="0" fontId="4" fillId="0" borderId="13"/>
    <xf numFmtId="0" fontId="10" fillId="3" borderId="13" applyNumberFormat="0" applyBorder="0" applyAlignment="0" applyProtection="0"/>
    <xf numFmtId="9" fontId="4" fillId="0" borderId="13" applyFont="0" applyFill="0" applyBorder="0" applyAlignment="0" applyProtection="0"/>
    <xf numFmtId="0" fontId="15" fillId="0" borderId="13" applyNumberFormat="0" applyFill="0" applyBorder="0" applyProtection="0"/>
    <xf numFmtId="0" fontId="3" fillId="0" borderId="13"/>
    <xf numFmtId="9" fontId="3" fillId="0" borderId="13" applyFont="0" applyFill="0" applyBorder="0" applyAlignment="0" applyProtection="0"/>
    <xf numFmtId="0" fontId="2" fillId="0" borderId="13"/>
    <xf numFmtId="9" fontId="17" fillId="0" borderId="0" applyFont="0" applyFill="0" applyBorder="0" applyAlignment="0" applyProtection="0"/>
    <xf numFmtId="0" fontId="28" fillId="0" borderId="13" applyNumberFormat="0" applyFill="0" applyBorder="0" applyProtection="0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9" fontId="1" fillId="0" borderId="13" applyFont="0" applyFill="0" applyBorder="0" applyAlignment="0" applyProtection="0"/>
    <xf numFmtId="0" fontId="28" fillId="0" borderId="13" applyNumberFormat="0" applyFill="0" applyBorder="0" applyProtection="0"/>
  </cellStyleXfs>
  <cellXfs count="713">
    <xf numFmtId="0" fontId="0" fillId="0" borderId="0" xfId="0" applyFont="1" applyAlignment="1"/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1" xfId="0" applyFont="1" applyFill="1" applyBorder="1" applyAlignment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12" xfId="0" applyFont="1" applyBorder="1" applyAlignment="1"/>
    <xf numFmtId="0" fontId="0" fillId="2" borderId="1" xfId="0" applyFont="1" applyFill="1" applyBorder="1" applyAlignment="1"/>
    <xf numFmtId="0" fontId="5" fillId="2" borderId="1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/>
    <xf numFmtId="0" fontId="0" fillId="0" borderId="0" xfId="0" applyNumberFormat="1" applyFont="1" applyAlignment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NumberFormat="1" applyFont="1" applyAlignment="1"/>
    <xf numFmtId="0" fontId="5" fillId="2" borderId="11" xfId="0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1" fontId="5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1" fillId="0" borderId="0" xfId="0" applyNumberFormat="1" applyFont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0" fontId="13" fillId="0" borderId="15" xfId="0" applyFont="1" applyFill="1" applyBorder="1" applyAlignment="1">
      <alignment horizontal="center" vertical="center"/>
    </xf>
    <xf numFmtId="9" fontId="13" fillId="0" borderId="15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/>
    <xf numFmtId="49" fontId="5" fillId="4" borderId="15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/>
    <xf numFmtId="49" fontId="5" fillId="2" borderId="13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5" fillId="2" borderId="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0" fillId="2" borderId="13" xfId="0" applyFont="1" applyFill="1" applyBorder="1" applyAlignment="1"/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Border="1" applyAlignment="1"/>
    <xf numFmtId="0" fontId="5" fillId="2" borderId="15" xfId="0" applyNumberFormat="1" applyFont="1" applyFill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vertical="center" wrapText="1"/>
    </xf>
    <xf numFmtId="9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/>
    <xf numFmtId="49" fontId="5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5" fillId="2" borderId="15" xfId="0" applyNumberFormat="1" applyFont="1" applyFill="1" applyBorder="1" applyAlignment="1">
      <alignment horizontal="center" vertical="center"/>
    </xf>
    <xf numFmtId="2" fontId="0" fillId="0" borderId="13" xfId="0" applyNumberFormat="1" applyFont="1" applyBorder="1" applyAlignment="1"/>
    <xf numFmtId="9" fontId="5" fillId="2" borderId="15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5" xfId="0" applyFont="1" applyBorder="1" applyAlignment="1"/>
    <xf numFmtId="0" fontId="0" fillId="2" borderId="25" xfId="0" applyFont="1" applyFill="1" applyBorder="1" applyAlignment="1">
      <alignment vertical="center" wrapText="1"/>
    </xf>
    <xf numFmtId="49" fontId="0" fillId="2" borderId="9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 wrapText="1"/>
    </xf>
    <xf numFmtId="0" fontId="0" fillId="2" borderId="13" xfId="0" applyFont="1" applyFill="1" applyBorder="1" applyAlignment="1">
      <alignment wrapText="1"/>
    </xf>
    <xf numFmtId="0" fontId="5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top"/>
    </xf>
    <xf numFmtId="0" fontId="0" fillId="2" borderId="13" xfId="0" applyFont="1" applyFill="1" applyBorder="1" applyAlignment="1">
      <alignment vertical="top" wrapText="1"/>
    </xf>
    <xf numFmtId="49" fontId="5" fillId="0" borderId="15" xfId="0" applyNumberFormat="1" applyFont="1" applyFill="1" applyBorder="1" applyAlignment="1">
      <alignment horizontal="center" vertical="center" wrapText="1"/>
    </xf>
    <xf numFmtId="10" fontId="5" fillId="2" borderId="1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top"/>
    </xf>
    <xf numFmtId="0" fontId="0" fillId="2" borderId="1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/>
    </xf>
    <xf numFmtId="49" fontId="5" fillId="4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/>
    <xf numFmtId="0" fontId="5" fillId="0" borderId="15" xfId="8" applyNumberFormat="1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/>
    <xf numFmtId="49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/>
    <xf numFmtId="0" fontId="5" fillId="2" borderId="15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/>
    </xf>
    <xf numFmtId="4" fontId="5" fillId="4" borderId="15" xfId="0" applyNumberFormat="1" applyFont="1" applyFill="1" applyBorder="1" applyAlignment="1">
      <alignment horizontal="center"/>
    </xf>
    <xf numFmtId="2" fontId="5" fillId="4" borderId="15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2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/>
    <xf numFmtId="49" fontId="11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2" fillId="5" borderId="0" xfId="0" applyNumberFormat="1" applyFont="1" applyFill="1" applyAlignment="1">
      <alignment vertical="center"/>
    </xf>
    <xf numFmtId="0" fontId="0" fillId="5" borderId="0" xfId="0" applyNumberFormat="1" applyFont="1" applyFill="1" applyAlignment="1"/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165" fontId="21" fillId="4" borderId="13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9" fontId="5" fillId="0" borderId="13" xfId="0" applyNumberFormat="1" applyFont="1" applyFill="1" applyBorder="1" applyAlignment="1">
      <alignment horizontal="center" vertical="center" wrapText="1"/>
    </xf>
    <xf numFmtId="3" fontId="21" fillId="4" borderId="13" xfId="0" applyNumberFormat="1" applyFont="1" applyFill="1" applyBorder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 wrapText="1"/>
    </xf>
    <xf numFmtId="9" fontId="5" fillId="4" borderId="13" xfId="0" applyNumberFormat="1" applyFont="1" applyFill="1" applyBorder="1" applyAlignment="1">
      <alignment horizontal="center" vertical="center" wrapText="1"/>
    </xf>
    <xf numFmtId="9" fontId="21" fillId="4" borderId="13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 wrapText="1"/>
    </xf>
    <xf numFmtId="0" fontId="19" fillId="4" borderId="7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49" fontId="5" fillId="0" borderId="48" xfId="0" applyNumberFormat="1" applyFont="1" applyBorder="1" applyAlignment="1">
      <alignment horizontal="center" vertical="center" wrapText="1"/>
    </xf>
    <xf numFmtId="49" fontId="30" fillId="2" borderId="13" xfId="0" applyNumberFormat="1" applyFont="1" applyFill="1" applyBorder="1" applyAlignment="1">
      <alignment horizontal="center" vertical="center" wrapText="1"/>
    </xf>
    <xf numFmtId="49" fontId="30" fillId="6" borderId="51" xfId="0" applyNumberFormat="1" applyFont="1" applyFill="1" applyBorder="1" applyAlignment="1">
      <alignment horizontal="center" vertical="center" wrapText="1"/>
    </xf>
    <xf numFmtId="9" fontId="30" fillId="6" borderId="51" xfId="0" applyNumberFormat="1" applyFont="1" applyFill="1" applyBorder="1" applyAlignment="1">
      <alignment horizontal="center" vertical="center" wrapText="1"/>
    </xf>
    <xf numFmtId="0" fontId="30" fillId="6" borderId="51" xfId="0" applyNumberFormat="1" applyFont="1" applyFill="1" applyBorder="1" applyAlignment="1">
      <alignment horizontal="center" vertical="center" wrapText="1"/>
    </xf>
    <xf numFmtId="0" fontId="30" fillId="0" borderId="51" xfId="0" applyFont="1" applyBorder="1" applyAlignment="1"/>
    <xf numFmtId="49" fontId="30" fillId="6" borderId="51" xfId="0" applyNumberFormat="1" applyFont="1" applyFill="1" applyBorder="1" applyAlignment="1">
      <alignment horizontal="center" vertical="center"/>
    </xf>
    <xf numFmtId="0" fontId="30" fillId="6" borderId="51" xfId="0" applyFont="1" applyFill="1" applyBorder="1" applyAlignment="1">
      <alignment horizontal="center" vertical="center"/>
    </xf>
    <xf numFmtId="1" fontId="30" fillId="6" borderId="51" xfId="0" applyNumberFormat="1" applyFont="1" applyFill="1" applyBorder="1" applyAlignment="1">
      <alignment horizontal="center" vertical="center"/>
    </xf>
    <xf numFmtId="0" fontId="30" fillId="4" borderId="51" xfId="0" applyFont="1" applyFill="1" applyBorder="1" applyAlignment="1">
      <alignment horizontal="center" vertical="center" wrapText="1"/>
    </xf>
    <xf numFmtId="0" fontId="30" fillId="4" borderId="51" xfId="0" applyFont="1" applyFill="1" applyBorder="1" applyAlignment="1">
      <alignment horizontal="center" vertical="center"/>
    </xf>
    <xf numFmtId="2" fontId="30" fillId="4" borderId="51" xfId="0" applyNumberFormat="1" applyFont="1" applyFill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3" fillId="4" borderId="15" xfId="0" applyNumberFormat="1" applyFont="1" applyFill="1" applyBorder="1" applyAlignment="1">
      <alignment horizontal="center" vertical="center"/>
    </xf>
    <xf numFmtId="49" fontId="32" fillId="0" borderId="15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0" fontId="32" fillId="4" borderId="15" xfId="0" applyFont="1" applyFill="1" applyBorder="1" applyAlignment="1">
      <alignment horizontal="center" vertical="center" wrapText="1"/>
    </xf>
    <xf numFmtId="2" fontId="32" fillId="0" borderId="15" xfId="0" applyNumberFormat="1" applyFont="1" applyBorder="1" applyAlignment="1">
      <alignment horizontal="center" vertical="center" wrapText="1"/>
    </xf>
    <xf numFmtId="0" fontId="35" fillId="0" borderId="15" xfId="0" applyFont="1" applyBorder="1"/>
    <xf numFmtId="0" fontId="35" fillId="4" borderId="15" xfId="0" applyFont="1" applyFill="1" applyBorder="1"/>
    <xf numFmtId="49" fontId="32" fillId="4" borderId="18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 wrapText="1"/>
    </xf>
    <xf numFmtId="9" fontId="30" fillId="4" borderId="1" xfId="0" applyNumberFormat="1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/>
    </xf>
    <xf numFmtId="2" fontId="35" fillId="4" borderId="15" xfId="0" applyNumberFormat="1" applyFont="1" applyFill="1" applyBorder="1"/>
    <xf numFmtId="3" fontId="32" fillId="4" borderId="18" xfId="0" applyNumberFormat="1" applyFont="1" applyFill="1" applyBorder="1" applyAlignment="1">
      <alignment horizontal="center" vertical="center"/>
    </xf>
    <xf numFmtId="1" fontId="32" fillId="4" borderId="18" xfId="0" applyNumberFormat="1" applyFont="1" applyFill="1" applyBorder="1" applyAlignment="1">
      <alignment horizontal="center" vertical="center"/>
    </xf>
    <xf numFmtId="1" fontId="32" fillId="4" borderId="15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19" fillId="4" borderId="13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49" fontId="19" fillId="4" borderId="15" xfId="0" applyNumberFormat="1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0" fontId="19" fillId="4" borderId="18" xfId="0" applyFont="1" applyFill="1" applyBorder="1" applyAlignment="1">
      <alignment horizontal="left" vertical="center"/>
    </xf>
    <xf numFmtId="49" fontId="19" fillId="4" borderId="16" xfId="0" applyNumberFormat="1" applyFont="1" applyFill="1" applyBorder="1" applyAlignment="1">
      <alignment horizontal="center" vertical="center" wrapText="1"/>
    </xf>
    <xf numFmtId="49" fontId="19" fillId="4" borderId="16" xfId="0" applyNumberFormat="1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" fontId="26" fillId="4" borderId="15" xfId="0" applyNumberFormat="1" applyFont="1" applyFill="1" applyBorder="1" applyAlignment="1">
      <alignment horizontal="center" vertical="center" wrapText="1"/>
    </xf>
    <xf numFmtId="3" fontId="19" fillId="4" borderId="1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/>
    </xf>
    <xf numFmtId="49" fontId="19" fillId="4" borderId="16" xfId="0" applyNumberFormat="1" applyFont="1" applyFill="1" applyBorder="1" applyAlignment="1">
      <alignment vertical="center" wrapText="1"/>
    </xf>
    <xf numFmtId="3" fontId="19" fillId="4" borderId="16" xfId="0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/>
    <xf numFmtId="0" fontId="39" fillId="0" borderId="0" xfId="0" applyFont="1" applyAlignment="1"/>
    <xf numFmtId="0" fontId="14" fillId="2" borderId="1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vertical="center" wrapText="1"/>
    </xf>
    <xf numFmtId="4" fontId="14" fillId="2" borderId="15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9" fontId="14" fillId="2" borderId="15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49" fontId="14" fillId="4" borderId="15" xfId="0" applyNumberFormat="1" applyFont="1" applyFill="1" applyBorder="1" applyAlignment="1">
      <alignment horizontal="center" vertical="center" wrapText="1"/>
    </xf>
    <xf numFmtId="9" fontId="14" fillId="4" borderId="15" xfId="0" applyNumberFormat="1" applyFont="1" applyFill="1" applyBorder="1" applyAlignment="1">
      <alignment horizontal="center" vertical="center" wrapText="1"/>
    </xf>
    <xf numFmtId="0" fontId="14" fillId="4" borderId="15" xfId="0" applyNumberFormat="1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/>
    <xf numFmtId="0" fontId="14" fillId="2" borderId="15" xfId="0" applyFont="1" applyFill="1" applyBorder="1" applyAlignment="1"/>
    <xf numFmtId="0" fontId="14" fillId="2" borderId="15" xfId="0" applyNumberFormat="1" applyFont="1" applyFill="1" applyBorder="1" applyAlignment="1">
      <alignment horizontal="center"/>
    </xf>
    <xf numFmtId="4" fontId="14" fillId="4" borderId="15" xfId="0" applyNumberFormat="1" applyFont="1" applyFill="1" applyBorder="1" applyAlignment="1">
      <alignment horizontal="center"/>
    </xf>
    <xf numFmtId="0" fontId="39" fillId="2" borderId="15" xfId="0" applyFont="1" applyFill="1" applyBorder="1" applyAlignment="1"/>
    <xf numFmtId="49" fontId="5" fillId="0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49" fontId="19" fillId="4" borderId="42" xfId="0" applyNumberFormat="1" applyFont="1" applyFill="1" applyBorder="1" applyAlignment="1">
      <alignment horizontal="center" vertical="top" wrapText="1"/>
    </xf>
    <xf numFmtId="49" fontId="19" fillId="4" borderId="37" xfId="0" applyNumberFormat="1" applyFont="1" applyFill="1" applyBorder="1" applyAlignment="1">
      <alignment horizontal="center" vertical="top" wrapText="1"/>
    </xf>
    <xf numFmtId="4" fontId="26" fillId="4" borderId="15" xfId="0" applyNumberFormat="1" applyFont="1" applyFill="1" applyBorder="1" applyAlignment="1">
      <alignment horizontal="center" vertical="center" wrapText="1"/>
    </xf>
    <xf numFmtId="3" fontId="19" fillId="4" borderId="15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49" fontId="19" fillId="4" borderId="16" xfId="0" applyNumberFormat="1" applyFont="1" applyFill="1" applyBorder="1" applyAlignment="1">
      <alignment horizontal="center" vertical="center"/>
    </xf>
    <xf numFmtId="49" fontId="19" fillId="4" borderId="18" xfId="0" applyNumberFormat="1" applyFont="1" applyFill="1" applyBorder="1" applyAlignment="1">
      <alignment horizontal="center" vertical="center"/>
    </xf>
    <xf numFmtId="4" fontId="19" fillId="4" borderId="15" xfId="0" applyNumberFormat="1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vertical="center" wrapText="1"/>
    </xf>
    <xf numFmtId="49" fontId="19" fillId="4" borderId="16" xfId="0" applyNumberFormat="1" applyFont="1" applyFill="1" applyBorder="1" applyAlignment="1">
      <alignment horizontal="center" vertical="center" wrapText="1"/>
    </xf>
    <xf numFmtId="49" fontId="19" fillId="4" borderId="18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49" fontId="19" fillId="4" borderId="16" xfId="0" applyNumberFormat="1" applyFont="1" applyFill="1" applyBorder="1" applyAlignment="1">
      <alignment horizontal="left" vertical="center" wrapText="1"/>
    </xf>
    <xf numFmtId="49" fontId="19" fillId="4" borderId="17" xfId="0" applyNumberFormat="1" applyFont="1" applyFill="1" applyBorder="1" applyAlignment="1">
      <alignment horizontal="left" vertical="center" wrapText="1"/>
    </xf>
    <xf numFmtId="0" fontId="24" fillId="4" borderId="17" xfId="0" applyFont="1" applyFill="1" applyBorder="1" applyAlignment="1">
      <alignment horizontal="center" vertical="center" wrapText="1"/>
    </xf>
    <xf numFmtId="49" fontId="19" fillId="4" borderId="13" xfId="0" applyNumberFormat="1" applyFont="1" applyFill="1" applyBorder="1" applyAlignment="1">
      <alignment horizontal="right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21" fillId="4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left" vertical="center" wrapText="1"/>
    </xf>
    <xf numFmtId="4" fontId="26" fillId="4" borderId="16" xfId="0" applyNumberFormat="1" applyFont="1" applyFill="1" applyBorder="1" applyAlignment="1">
      <alignment horizontal="center" vertical="center" wrapText="1"/>
    </xf>
    <xf numFmtId="4" fontId="26" fillId="4" borderId="18" xfId="0" applyNumberFormat="1" applyFont="1" applyFill="1" applyBorder="1" applyAlignment="1">
      <alignment horizontal="center" vertical="center" wrapText="1"/>
    </xf>
    <xf numFmtId="3" fontId="19" fillId="4" borderId="16" xfId="0" applyNumberFormat="1" applyFont="1" applyFill="1" applyBorder="1" applyAlignment="1">
      <alignment horizontal="center" vertical="center" wrapText="1"/>
    </xf>
    <xf numFmtId="3" fontId="19" fillId="4" borderId="18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right" vertical="center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/>
    </xf>
    <xf numFmtId="49" fontId="5" fillId="2" borderId="15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165" fontId="11" fillId="0" borderId="15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 wrapText="1"/>
    </xf>
    <xf numFmtId="49" fontId="18" fillId="2" borderId="37" xfId="0" applyNumberFormat="1" applyFont="1" applyFill="1" applyBorder="1" applyAlignment="1">
      <alignment horizontal="right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/>
    </xf>
    <xf numFmtId="49" fontId="7" fillId="2" borderId="1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 wrapText="1"/>
    </xf>
    <xf numFmtId="0" fontId="11" fillId="2" borderId="29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49" fontId="19" fillId="2" borderId="37" xfId="0" applyNumberFormat="1" applyFont="1" applyFill="1" applyBorder="1" applyAlignment="1">
      <alignment horizontal="right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top"/>
    </xf>
    <xf numFmtId="49" fontId="11" fillId="2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0" fontId="11" fillId="2" borderId="15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right" vertical="center" wrapText="1"/>
    </xf>
    <xf numFmtId="49" fontId="5" fillId="2" borderId="13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/>
    </xf>
    <xf numFmtId="4" fontId="5" fillId="4" borderId="8" xfId="0" applyNumberFormat="1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2" fillId="2" borderId="34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" fontId="14" fillId="2" borderId="1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0" fontId="14" fillId="2" borderId="15" xfId="0" applyNumberFormat="1" applyFont="1" applyFill="1" applyBorder="1" applyAlignment="1">
      <alignment horizontal="center" vertical="center" wrapText="1"/>
    </xf>
    <xf numFmtId="49" fontId="14" fillId="2" borderId="37" xfId="0" applyNumberFormat="1" applyFont="1" applyFill="1" applyBorder="1" applyAlignment="1">
      <alignment horizontal="right" vertical="center" wrapText="1"/>
    </xf>
    <xf numFmtId="49" fontId="14" fillId="2" borderId="15" xfId="0" applyNumberFormat="1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49" fontId="14" fillId="2" borderId="15" xfId="0" applyNumberFormat="1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49" fontId="41" fillId="2" borderId="15" xfId="0" applyNumberFormat="1" applyFont="1" applyFill="1" applyBorder="1" applyAlignment="1">
      <alignment horizontal="left" vertical="center" wrapText="1"/>
    </xf>
    <xf numFmtId="0" fontId="41" fillId="2" borderId="15" xfId="0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2" fontId="14" fillId="2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3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52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2" fontId="32" fillId="4" borderId="16" xfId="0" applyNumberFormat="1" applyFont="1" applyFill="1" applyBorder="1" applyAlignment="1">
      <alignment horizontal="center" vertical="center" wrapText="1"/>
    </xf>
    <xf numFmtId="2" fontId="32" fillId="4" borderId="17" xfId="0" applyNumberFormat="1" applyFont="1" applyFill="1" applyBorder="1" applyAlignment="1">
      <alignment horizontal="center" vertical="center" wrapText="1"/>
    </xf>
    <xf numFmtId="2" fontId="32" fillId="4" borderId="18" xfId="0" applyNumberFormat="1" applyFont="1" applyFill="1" applyBorder="1" applyAlignment="1">
      <alignment horizontal="center" vertical="center" wrapText="1"/>
    </xf>
    <xf numFmtId="1" fontId="32" fillId="4" borderId="16" xfId="0" applyNumberFormat="1" applyFont="1" applyFill="1" applyBorder="1" applyAlignment="1">
      <alignment horizontal="center" vertical="center" wrapText="1"/>
    </xf>
    <xf numFmtId="1" fontId="32" fillId="4" borderId="17" xfId="0" applyNumberFormat="1" applyFont="1" applyFill="1" applyBorder="1" applyAlignment="1">
      <alignment horizontal="center" vertical="center" wrapText="1"/>
    </xf>
    <xf numFmtId="1" fontId="32" fillId="4" borderId="18" xfId="0" applyNumberFormat="1" applyFont="1" applyFill="1" applyBorder="1" applyAlignment="1">
      <alignment horizontal="center" vertical="center" wrapText="1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49" fontId="32" fillId="0" borderId="16" xfId="0" applyNumberFormat="1" applyFont="1" applyBorder="1" applyAlignment="1">
      <alignment horizontal="center" vertical="center" wrapText="1"/>
    </xf>
    <xf numFmtId="49" fontId="32" fillId="0" borderId="17" xfId="0" applyNumberFormat="1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4" fontId="32" fillId="4" borderId="16" xfId="0" applyNumberFormat="1" applyFont="1" applyFill="1" applyBorder="1" applyAlignment="1">
      <alignment horizontal="center" vertical="center"/>
    </xf>
    <xf numFmtId="4" fontId="32" fillId="4" borderId="17" xfId="0" applyNumberFormat="1" applyFont="1" applyFill="1" applyBorder="1" applyAlignment="1">
      <alignment horizontal="center" vertical="center"/>
    </xf>
    <xf numFmtId="4" fontId="32" fillId="4" borderId="18" xfId="0" applyNumberFormat="1" applyFont="1" applyFill="1" applyBorder="1" applyAlignment="1">
      <alignment horizontal="center" vertical="center"/>
    </xf>
    <xf numFmtId="1" fontId="32" fillId="4" borderId="16" xfId="0" applyNumberFormat="1" applyFont="1" applyFill="1" applyBorder="1" applyAlignment="1">
      <alignment horizontal="center" vertical="center"/>
    </xf>
    <xf numFmtId="1" fontId="32" fillId="4" borderId="17" xfId="0" applyNumberFormat="1" applyFont="1" applyFill="1" applyBorder="1" applyAlignment="1">
      <alignment horizontal="center" vertical="center"/>
    </xf>
    <xf numFmtId="1" fontId="32" fillId="4" borderId="18" xfId="0" applyNumberFormat="1" applyFont="1" applyFill="1" applyBorder="1" applyAlignment="1">
      <alignment horizontal="center" vertical="center"/>
    </xf>
  </cellXfs>
  <cellStyles count="15">
    <cellStyle name="Нейтральный 2" xfId="2"/>
    <cellStyle name="Обычный" xfId="0" builtinId="0"/>
    <cellStyle name="Обычный 2" xfId="1"/>
    <cellStyle name="Обычный 2 2" xfId="10"/>
    <cellStyle name="Обычный 3" xfId="4"/>
    <cellStyle name="Обычный 4" xfId="5"/>
    <cellStyle name="Обычный 4 2" xfId="12"/>
    <cellStyle name="Обычный 5" xfId="7"/>
    <cellStyle name="Обычный 6" xfId="9"/>
    <cellStyle name="Обычный 7" xfId="14"/>
    <cellStyle name="Процентный" xfId="8" builtinId="5"/>
    <cellStyle name="Процентный 2" xfId="3"/>
    <cellStyle name="Процентный 2 2" xfId="11"/>
    <cellStyle name="Процентный 3" xfId="6"/>
    <cellStyle name="Процентный 3 2" xfId="1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FFF00"/>
      <rgbColor rgb="FFBDC0BF"/>
      <rgbColor rgb="FFA5A5A5"/>
      <rgbColor rgb="FF3F3F3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0"/>
  <sheetViews>
    <sheetView view="pageBreakPreview" zoomScale="60" zoomScaleNormal="80" workbookViewId="0">
      <selection activeCell="H4" sqref="H4"/>
    </sheetView>
  </sheetViews>
  <sheetFormatPr defaultRowHeight="15"/>
  <cols>
    <col min="1" max="1" width="11" customWidth="1"/>
    <col min="2" max="2" width="48.7109375" customWidth="1"/>
    <col min="3" max="3" width="33.5703125" customWidth="1"/>
    <col min="4" max="4" width="37.140625" customWidth="1"/>
    <col min="5" max="5" width="27.42578125" customWidth="1"/>
    <col min="6" max="6" width="38" customWidth="1"/>
    <col min="7" max="7" width="23.140625" customWidth="1"/>
    <col min="8" max="8" width="59.7109375" customWidth="1"/>
    <col min="9" max="9" width="15.7109375" customWidth="1"/>
    <col min="10" max="10" width="31.42578125" customWidth="1"/>
    <col min="11" max="11" width="39.28515625" customWidth="1"/>
  </cols>
  <sheetData>
    <row r="1" spans="1:11" ht="93" customHeight="1">
      <c r="A1" s="365"/>
      <c r="B1" s="366"/>
      <c r="C1" s="366"/>
      <c r="D1" s="366"/>
      <c r="E1" s="366"/>
      <c r="F1" s="366"/>
      <c r="G1" s="366"/>
      <c r="H1" s="366"/>
      <c r="I1" s="432" t="s">
        <v>404</v>
      </c>
      <c r="J1" s="432"/>
      <c r="K1" s="432"/>
    </row>
    <row r="2" spans="1:11" ht="46.5" customHeight="1">
      <c r="A2" s="407" t="s">
        <v>461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ht="56.25">
      <c r="A3" s="367" t="s">
        <v>0</v>
      </c>
      <c r="B3" s="367" t="s">
        <v>1</v>
      </c>
      <c r="C3" s="367" t="s">
        <v>2</v>
      </c>
      <c r="D3" s="367" t="s">
        <v>3</v>
      </c>
      <c r="E3" s="367" t="s">
        <v>4</v>
      </c>
      <c r="F3" s="367" t="s">
        <v>5</v>
      </c>
      <c r="G3" s="367" t="s">
        <v>6</v>
      </c>
      <c r="H3" s="367" t="s">
        <v>7</v>
      </c>
      <c r="I3" s="367" t="s">
        <v>8</v>
      </c>
      <c r="J3" s="367" t="s">
        <v>9</v>
      </c>
      <c r="K3" s="368" t="s">
        <v>395</v>
      </c>
    </row>
    <row r="4" spans="1:11" ht="51.75" customHeight="1">
      <c r="A4" s="422" t="s">
        <v>361</v>
      </c>
      <c r="B4" s="422" t="s">
        <v>392</v>
      </c>
      <c r="C4" s="426" t="s">
        <v>382</v>
      </c>
      <c r="D4" s="422" t="s">
        <v>65</v>
      </c>
      <c r="E4" s="368" t="s">
        <v>363</v>
      </c>
      <c r="F4" s="421" t="s">
        <v>364</v>
      </c>
      <c r="G4" s="368">
        <v>36</v>
      </c>
      <c r="H4" s="369" t="s">
        <v>458</v>
      </c>
      <c r="I4" s="417"/>
      <c r="J4" s="417"/>
      <c r="K4" s="404"/>
    </row>
    <row r="5" spans="1:11" ht="38.25" customHeight="1">
      <c r="A5" s="422"/>
      <c r="B5" s="422"/>
      <c r="C5" s="428"/>
      <c r="D5" s="422"/>
      <c r="E5" s="367" t="s">
        <v>380</v>
      </c>
      <c r="F5" s="421"/>
      <c r="G5" s="368">
        <v>18</v>
      </c>
      <c r="H5" s="370" t="s">
        <v>459</v>
      </c>
      <c r="I5" s="417"/>
      <c r="J5" s="417"/>
      <c r="K5" s="405"/>
    </row>
    <row r="6" spans="1:11" ht="67.5" customHeight="1">
      <c r="A6" s="422"/>
      <c r="B6" s="422"/>
      <c r="C6" s="427"/>
      <c r="D6" s="422"/>
      <c r="E6" s="367" t="s">
        <v>381</v>
      </c>
      <c r="F6" s="421"/>
      <c r="G6" s="368">
        <v>0</v>
      </c>
      <c r="H6" s="371" t="s">
        <v>365</v>
      </c>
      <c r="I6" s="417"/>
      <c r="J6" s="417"/>
      <c r="K6" s="406"/>
    </row>
    <row r="7" spans="1:11" ht="32.25" customHeight="1">
      <c r="A7" s="422" t="s">
        <v>366</v>
      </c>
      <c r="B7" s="422" t="s">
        <v>367</v>
      </c>
      <c r="C7" s="421" t="s">
        <v>368</v>
      </c>
      <c r="D7" s="421" t="s">
        <v>51</v>
      </c>
      <c r="E7" s="367" t="s">
        <v>363</v>
      </c>
      <c r="F7" s="421" t="s">
        <v>58</v>
      </c>
      <c r="G7" s="368">
        <v>10</v>
      </c>
      <c r="H7" s="369" t="s">
        <v>393</v>
      </c>
      <c r="I7" s="417"/>
      <c r="J7" s="417"/>
      <c r="K7" s="404"/>
    </row>
    <row r="8" spans="1:11" ht="36" customHeight="1">
      <c r="A8" s="422"/>
      <c r="B8" s="422"/>
      <c r="C8" s="421"/>
      <c r="D8" s="421"/>
      <c r="E8" s="367" t="s">
        <v>383</v>
      </c>
      <c r="F8" s="421"/>
      <c r="G8" s="368">
        <v>5</v>
      </c>
      <c r="H8" s="370" t="s">
        <v>394</v>
      </c>
      <c r="I8" s="417"/>
      <c r="J8" s="417"/>
      <c r="K8" s="405"/>
    </row>
    <row r="9" spans="1:11" ht="40.5" customHeight="1">
      <c r="A9" s="422"/>
      <c r="B9" s="422"/>
      <c r="C9" s="421"/>
      <c r="D9" s="421"/>
      <c r="E9" s="367" t="s">
        <v>384</v>
      </c>
      <c r="F9" s="421"/>
      <c r="G9" s="368">
        <v>0</v>
      </c>
      <c r="H9" s="371" t="s">
        <v>365</v>
      </c>
      <c r="I9" s="417"/>
      <c r="J9" s="417"/>
      <c r="K9" s="406"/>
    </row>
    <row r="10" spans="1:11" ht="32.25" customHeight="1">
      <c r="A10" s="418" t="s">
        <v>369</v>
      </c>
      <c r="B10" s="422" t="s">
        <v>370</v>
      </c>
      <c r="C10" s="421" t="s">
        <v>368</v>
      </c>
      <c r="D10" s="421" t="s">
        <v>65</v>
      </c>
      <c r="E10" s="367" t="s">
        <v>402</v>
      </c>
      <c r="F10" s="421" t="s">
        <v>58</v>
      </c>
      <c r="G10" s="368">
        <v>15</v>
      </c>
      <c r="H10" s="369" t="s">
        <v>403</v>
      </c>
      <c r="I10" s="417"/>
      <c r="J10" s="417"/>
      <c r="K10" s="404"/>
    </row>
    <row r="11" spans="1:11" ht="30" customHeight="1">
      <c r="A11" s="419"/>
      <c r="B11" s="422"/>
      <c r="C11" s="421"/>
      <c r="D11" s="421"/>
      <c r="E11" s="367" t="s">
        <v>436</v>
      </c>
      <c r="F11" s="421"/>
      <c r="G11" s="368">
        <v>10</v>
      </c>
      <c r="H11" s="370" t="s">
        <v>438</v>
      </c>
      <c r="I11" s="417"/>
      <c r="J11" s="417"/>
      <c r="K11" s="405"/>
    </row>
    <row r="12" spans="1:11" ht="42.75" customHeight="1">
      <c r="A12" s="420"/>
      <c r="B12" s="422"/>
      <c r="C12" s="421"/>
      <c r="D12" s="421"/>
      <c r="E12" s="367" t="s">
        <v>437</v>
      </c>
      <c r="F12" s="421"/>
      <c r="G12" s="368">
        <v>0</v>
      </c>
      <c r="H12" s="371" t="s">
        <v>439</v>
      </c>
      <c r="I12" s="417"/>
      <c r="J12" s="417"/>
      <c r="K12" s="406"/>
    </row>
    <row r="13" spans="1:11" ht="33" customHeight="1">
      <c r="A13" s="422" t="s">
        <v>371</v>
      </c>
      <c r="B13" s="422" t="s">
        <v>435</v>
      </c>
      <c r="C13" s="421" t="s">
        <v>362</v>
      </c>
      <c r="D13" s="421" t="s">
        <v>65</v>
      </c>
      <c r="E13" s="367" t="s">
        <v>396</v>
      </c>
      <c r="F13" s="421" t="s">
        <v>58</v>
      </c>
      <c r="G13" s="368">
        <v>15</v>
      </c>
      <c r="H13" s="369" t="s">
        <v>399</v>
      </c>
      <c r="I13" s="409"/>
      <c r="J13" s="410"/>
      <c r="K13" s="404"/>
    </row>
    <row r="14" spans="1:11" ht="51" customHeight="1">
      <c r="A14" s="422"/>
      <c r="B14" s="422"/>
      <c r="C14" s="421"/>
      <c r="D14" s="421"/>
      <c r="E14" s="367" t="s">
        <v>397</v>
      </c>
      <c r="F14" s="421"/>
      <c r="G14" s="368">
        <v>10</v>
      </c>
      <c r="H14" s="370" t="s">
        <v>400</v>
      </c>
      <c r="I14" s="409"/>
      <c r="J14" s="410"/>
      <c r="K14" s="405"/>
    </row>
    <row r="15" spans="1:11" ht="40.5" customHeight="1">
      <c r="A15" s="422"/>
      <c r="B15" s="422"/>
      <c r="C15" s="421"/>
      <c r="D15" s="421"/>
      <c r="E15" s="367" t="s">
        <v>398</v>
      </c>
      <c r="F15" s="421"/>
      <c r="G15" s="368">
        <v>0</v>
      </c>
      <c r="H15" s="371" t="s">
        <v>401</v>
      </c>
      <c r="I15" s="409"/>
      <c r="J15" s="410"/>
      <c r="K15" s="406"/>
    </row>
    <row r="16" spans="1:11" ht="41.25" customHeight="1">
      <c r="A16" s="413" t="s">
        <v>372</v>
      </c>
      <c r="B16" s="413" t="s">
        <v>385</v>
      </c>
      <c r="C16" s="426" t="s">
        <v>75</v>
      </c>
      <c r="D16" s="426" t="s">
        <v>65</v>
      </c>
      <c r="E16" s="415" t="s">
        <v>386</v>
      </c>
      <c r="F16" s="413" t="s">
        <v>58</v>
      </c>
      <c r="G16" s="418">
        <v>7</v>
      </c>
      <c r="H16" s="411" t="s">
        <v>387</v>
      </c>
      <c r="I16" s="409"/>
      <c r="J16" s="410"/>
      <c r="K16" s="404"/>
    </row>
    <row r="17" spans="1:11" ht="66.75" customHeight="1">
      <c r="A17" s="414"/>
      <c r="B17" s="414"/>
      <c r="C17" s="427"/>
      <c r="D17" s="427"/>
      <c r="E17" s="416"/>
      <c r="F17" s="414"/>
      <c r="G17" s="420"/>
      <c r="H17" s="412"/>
      <c r="I17" s="409"/>
      <c r="J17" s="410"/>
      <c r="K17" s="406"/>
    </row>
    <row r="18" spans="1:11" ht="26.25" customHeight="1">
      <c r="A18" s="422" t="s">
        <v>374</v>
      </c>
      <c r="B18" s="422" t="s">
        <v>388</v>
      </c>
      <c r="C18" s="421" t="s">
        <v>15</v>
      </c>
      <c r="D18" s="312" t="s">
        <v>16</v>
      </c>
      <c r="E18" s="313">
        <v>70</v>
      </c>
      <c r="F18" s="413" t="s">
        <v>52</v>
      </c>
      <c r="G18" s="418">
        <v>7</v>
      </c>
      <c r="H18" s="429" t="s">
        <v>332</v>
      </c>
      <c r="I18" s="409"/>
      <c r="J18" s="417"/>
      <c r="K18" s="404"/>
    </row>
    <row r="19" spans="1:11" ht="26.25" customHeight="1">
      <c r="A19" s="422"/>
      <c r="B19" s="422"/>
      <c r="C19" s="421"/>
      <c r="D19" s="312" t="s">
        <v>18</v>
      </c>
      <c r="E19" s="313">
        <v>80</v>
      </c>
      <c r="F19" s="431"/>
      <c r="G19" s="419"/>
      <c r="H19" s="430"/>
      <c r="I19" s="409"/>
      <c r="J19" s="417"/>
      <c r="K19" s="405"/>
    </row>
    <row r="20" spans="1:11" ht="26.25" customHeight="1">
      <c r="A20" s="422"/>
      <c r="B20" s="422"/>
      <c r="C20" s="421"/>
      <c r="D20" s="312" t="s">
        <v>20</v>
      </c>
      <c r="E20" s="313">
        <v>90</v>
      </c>
      <c r="F20" s="431"/>
      <c r="G20" s="419"/>
      <c r="H20" s="430"/>
      <c r="I20" s="409"/>
      <c r="J20" s="417"/>
      <c r="K20" s="405"/>
    </row>
    <row r="21" spans="1:11" ht="139.5" customHeight="1">
      <c r="A21" s="413"/>
      <c r="B21" s="413"/>
      <c r="C21" s="426"/>
      <c r="D21" s="314" t="s">
        <v>22</v>
      </c>
      <c r="E21" s="315">
        <v>100</v>
      </c>
      <c r="F21" s="431"/>
      <c r="G21" s="419"/>
      <c r="H21" s="430"/>
      <c r="I21" s="409"/>
      <c r="J21" s="417"/>
      <c r="K21" s="406"/>
    </row>
    <row r="22" spans="1:11" ht="44.25" customHeight="1">
      <c r="A22" s="422" t="s">
        <v>375</v>
      </c>
      <c r="B22" s="422" t="s">
        <v>376</v>
      </c>
      <c r="C22" s="421" t="s">
        <v>77</v>
      </c>
      <c r="D22" s="421" t="s">
        <v>65</v>
      </c>
      <c r="E22" s="424" t="s">
        <v>78</v>
      </c>
      <c r="F22" s="422" t="s">
        <v>79</v>
      </c>
      <c r="G22" s="418">
        <v>5</v>
      </c>
      <c r="H22" s="423" t="s">
        <v>389</v>
      </c>
      <c r="I22" s="409"/>
      <c r="J22" s="410"/>
      <c r="K22" s="404"/>
    </row>
    <row r="23" spans="1:11" ht="137.25" customHeight="1">
      <c r="A23" s="422"/>
      <c r="B23" s="422"/>
      <c r="C23" s="421"/>
      <c r="D23" s="421"/>
      <c r="E23" s="425"/>
      <c r="F23" s="422"/>
      <c r="G23" s="420"/>
      <c r="H23" s="423"/>
      <c r="I23" s="409"/>
      <c r="J23" s="410"/>
      <c r="K23" s="406"/>
    </row>
    <row r="24" spans="1:11" ht="96" customHeight="1">
      <c r="A24" s="426" t="s">
        <v>377</v>
      </c>
      <c r="B24" s="413" t="s">
        <v>378</v>
      </c>
      <c r="C24" s="426" t="s">
        <v>391</v>
      </c>
      <c r="D24" s="426" t="s">
        <v>65</v>
      </c>
      <c r="E24" s="372" t="s">
        <v>379</v>
      </c>
      <c r="F24" s="413" t="s">
        <v>71</v>
      </c>
      <c r="G24" s="373" t="s">
        <v>66</v>
      </c>
      <c r="H24" s="411" t="s">
        <v>373</v>
      </c>
      <c r="I24" s="443"/>
      <c r="J24" s="445"/>
      <c r="K24" s="404"/>
    </row>
    <row r="25" spans="1:11" ht="101.25" customHeight="1">
      <c r="A25" s="427"/>
      <c r="B25" s="414"/>
      <c r="C25" s="427"/>
      <c r="D25" s="427"/>
      <c r="E25" s="372" t="s">
        <v>390</v>
      </c>
      <c r="F25" s="414"/>
      <c r="G25" s="372" t="s">
        <v>452</v>
      </c>
      <c r="H25" s="442"/>
      <c r="I25" s="444"/>
      <c r="J25" s="446"/>
      <c r="K25" s="406"/>
    </row>
    <row r="26" spans="1:11" ht="44.25" customHeight="1">
      <c r="A26" s="374"/>
      <c r="B26" s="375"/>
      <c r="C26" s="376"/>
      <c r="D26" s="376"/>
      <c r="E26" s="372"/>
      <c r="F26" s="375"/>
      <c r="G26" s="381">
        <f>G4+G7+G10+G13+G16+G18+G22+G24</f>
        <v>100</v>
      </c>
      <c r="H26" s="380"/>
      <c r="I26" s="377"/>
      <c r="J26" s="378"/>
      <c r="K26" s="379"/>
    </row>
    <row r="27" spans="1:11" ht="18.75">
      <c r="A27" s="436"/>
      <c r="B27" s="436"/>
      <c r="C27" s="436"/>
      <c r="D27" s="316"/>
      <c r="E27" s="316"/>
      <c r="F27" s="437"/>
      <c r="G27" s="438"/>
      <c r="H27" s="439"/>
      <c r="I27" s="437"/>
      <c r="J27" s="437"/>
      <c r="K27" s="317"/>
    </row>
    <row r="28" spans="1:11" ht="18.75">
      <c r="A28" s="436"/>
      <c r="B28" s="436"/>
      <c r="C28" s="436"/>
      <c r="D28" s="316"/>
      <c r="E28" s="316"/>
      <c r="F28" s="437"/>
      <c r="G28" s="438"/>
      <c r="H28" s="439"/>
      <c r="I28" s="437"/>
      <c r="J28" s="437"/>
      <c r="K28" s="317"/>
    </row>
    <row r="29" spans="1:11" ht="18.75">
      <c r="A29" s="436"/>
      <c r="B29" s="436"/>
      <c r="C29" s="436"/>
      <c r="D29" s="316"/>
      <c r="E29" s="316"/>
      <c r="F29" s="437"/>
      <c r="G29" s="438"/>
      <c r="H29" s="439"/>
      <c r="I29" s="437"/>
      <c r="J29" s="437"/>
      <c r="K29" s="317"/>
    </row>
    <row r="30" spans="1:11" ht="57" customHeight="1">
      <c r="A30" s="436"/>
      <c r="B30" s="436"/>
      <c r="C30" s="436"/>
      <c r="D30" s="316"/>
      <c r="E30" s="316"/>
      <c r="F30" s="437"/>
      <c r="G30" s="438"/>
      <c r="H30" s="439"/>
      <c r="I30" s="437"/>
      <c r="J30" s="437"/>
      <c r="K30" s="317"/>
    </row>
    <row r="31" spans="1:11">
      <c r="A31" s="292"/>
      <c r="B31" s="292"/>
      <c r="C31" s="292"/>
      <c r="D31" s="292"/>
      <c r="E31" s="292"/>
      <c r="F31" s="293"/>
      <c r="G31" s="294"/>
      <c r="H31" s="293"/>
      <c r="I31" s="295"/>
      <c r="J31" s="296"/>
    </row>
    <row r="32" spans="1:11">
      <c r="A32" s="440"/>
      <c r="B32" s="433"/>
      <c r="C32" s="433"/>
      <c r="D32" s="293"/>
      <c r="E32" s="294"/>
      <c r="F32" s="433"/>
      <c r="G32" s="441"/>
      <c r="H32" s="433"/>
      <c r="I32" s="434"/>
      <c r="J32" s="435"/>
    </row>
    <row r="33" spans="1:10">
      <c r="A33" s="440"/>
      <c r="B33" s="433"/>
      <c r="C33" s="433"/>
      <c r="D33" s="293"/>
      <c r="E33" s="294"/>
      <c r="F33" s="433"/>
      <c r="G33" s="441"/>
      <c r="H33" s="433"/>
      <c r="I33" s="434"/>
      <c r="J33" s="435"/>
    </row>
    <row r="34" spans="1:10">
      <c r="A34" s="440"/>
      <c r="B34" s="433"/>
      <c r="C34" s="433"/>
      <c r="D34" s="293"/>
      <c r="E34" s="294"/>
      <c r="F34" s="433"/>
      <c r="G34" s="441"/>
      <c r="H34" s="433"/>
      <c r="I34" s="434"/>
      <c r="J34" s="435"/>
    </row>
    <row r="35" spans="1:10" ht="102" customHeight="1">
      <c r="A35" s="440"/>
      <c r="B35" s="433"/>
      <c r="C35" s="433"/>
      <c r="D35" s="293"/>
      <c r="E35" s="294"/>
      <c r="F35" s="433"/>
      <c r="G35" s="441"/>
      <c r="H35" s="433"/>
      <c r="I35" s="434"/>
      <c r="J35" s="435"/>
    </row>
    <row r="36" spans="1:10">
      <c r="A36" s="440"/>
      <c r="B36" s="433"/>
      <c r="C36" s="433"/>
      <c r="D36" s="293"/>
      <c r="E36" s="294"/>
      <c r="F36" s="433"/>
      <c r="G36" s="441"/>
      <c r="H36" s="433"/>
      <c r="I36" s="434"/>
      <c r="J36" s="435"/>
    </row>
    <row r="37" spans="1:10">
      <c r="A37" s="440"/>
      <c r="B37" s="433"/>
      <c r="C37" s="433"/>
      <c r="D37" s="293"/>
      <c r="E37" s="294"/>
      <c r="F37" s="433"/>
      <c r="G37" s="441"/>
      <c r="H37" s="433"/>
      <c r="I37" s="434"/>
      <c r="J37" s="435"/>
    </row>
    <row r="38" spans="1:10">
      <c r="A38" s="440"/>
      <c r="B38" s="433"/>
      <c r="C38" s="433"/>
      <c r="D38" s="293"/>
      <c r="E38" s="294"/>
      <c r="F38" s="433"/>
      <c r="G38" s="441"/>
      <c r="H38" s="433"/>
      <c r="I38" s="434"/>
      <c r="J38" s="435"/>
    </row>
    <row r="39" spans="1:10">
      <c r="A39" s="440"/>
      <c r="B39" s="433"/>
      <c r="C39" s="433"/>
      <c r="D39" s="293"/>
      <c r="E39" s="294"/>
      <c r="F39" s="433"/>
      <c r="G39" s="441"/>
      <c r="H39" s="433"/>
      <c r="I39" s="434"/>
      <c r="J39" s="435"/>
    </row>
    <row r="40" spans="1:10">
      <c r="A40" s="440"/>
      <c r="B40" s="433"/>
      <c r="C40" s="433"/>
      <c r="D40" s="293"/>
      <c r="E40" s="294"/>
      <c r="F40" s="433"/>
      <c r="G40" s="441"/>
      <c r="H40" s="433"/>
      <c r="I40" s="434"/>
      <c r="J40" s="435"/>
    </row>
    <row r="41" spans="1:10">
      <c r="A41" s="440"/>
      <c r="B41" s="433"/>
      <c r="C41" s="433"/>
      <c r="D41" s="293"/>
      <c r="E41" s="294"/>
      <c r="F41" s="433"/>
      <c r="G41" s="441"/>
      <c r="H41" s="433"/>
      <c r="I41" s="434"/>
      <c r="J41" s="435"/>
    </row>
    <row r="42" spans="1:10">
      <c r="A42" s="440"/>
      <c r="B42" s="433"/>
      <c r="C42" s="433"/>
      <c r="D42" s="293"/>
      <c r="E42" s="294"/>
      <c r="F42" s="433"/>
      <c r="G42" s="441"/>
      <c r="H42" s="433"/>
      <c r="I42" s="434"/>
      <c r="J42" s="435"/>
    </row>
    <row r="43" spans="1:10">
      <c r="A43" s="440"/>
      <c r="B43" s="433"/>
      <c r="C43" s="433"/>
      <c r="D43" s="293"/>
      <c r="E43" s="294"/>
      <c r="F43" s="433"/>
      <c r="G43" s="441"/>
      <c r="H43" s="433"/>
      <c r="I43" s="434"/>
      <c r="J43" s="435"/>
    </row>
    <row r="44" spans="1:10">
      <c r="A44" s="291"/>
      <c r="B44" s="292"/>
      <c r="C44" s="292"/>
      <c r="D44" s="292"/>
      <c r="E44" s="292"/>
      <c r="F44" s="292"/>
      <c r="G44" s="291"/>
      <c r="H44" s="292"/>
      <c r="I44" s="297"/>
      <c r="J44" s="298"/>
    </row>
    <row r="45" spans="1:10">
      <c r="A45" s="291"/>
      <c r="B45" s="292"/>
      <c r="C45" s="292"/>
      <c r="D45" s="292"/>
      <c r="E45" s="299"/>
      <c r="F45" s="292"/>
      <c r="G45" s="291"/>
      <c r="H45" s="292"/>
      <c r="I45" s="300"/>
      <c r="J45" s="301"/>
    </row>
    <row r="46" spans="1:10">
      <c r="A46" s="291"/>
      <c r="B46" s="293"/>
      <c r="C46" s="293"/>
      <c r="D46" s="293"/>
      <c r="E46" s="302"/>
      <c r="F46" s="293"/>
      <c r="G46" s="294"/>
      <c r="H46" s="293"/>
      <c r="I46" s="303"/>
      <c r="J46" s="296"/>
    </row>
    <row r="47" spans="1:10">
      <c r="A47" s="291"/>
      <c r="B47" s="292"/>
      <c r="C47" s="292"/>
      <c r="D47" s="292"/>
      <c r="E47" s="292"/>
      <c r="F47" s="292"/>
      <c r="G47" s="291"/>
      <c r="H47" s="292"/>
      <c r="I47" s="304"/>
      <c r="J47" s="305"/>
    </row>
    <row r="48" spans="1:10">
      <c r="A48" s="210"/>
      <c r="B48" s="306"/>
      <c r="C48" s="211"/>
      <c r="D48" s="211"/>
      <c r="E48" s="211"/>
      <c r="F48" s="211"/>
      <c r="G48" s="307"/>
      <c r="H48" s="211"/>
      <c r="I48" s="308"/>
      <c r="J48" s="309"/>
    </row>
    <row r="49" spans="1:10">
      <c r="A49" s="211"/>
      <c r="B49" s="211"/>
      <c r="C49" s="211"/>
      <c r="D49" s="211"/>
      <c r="E49" s="211"/>
      <c r="F49" s="211"/>
      <c r="G49" s="211"/>
      <c r="H49" s="211"/>
      <c r="I49" s="211"/>
      <c r="J49" s="310"/>
    </row>
    <row r="50" spans="1:10">
      <c r="A50" s="311"/>
      <c r="B50" s="292"/>
      <c r="C50" s="311"/>
      <c r="D50" s="311"/>
      <c r="E50" s="311"/>
      <c r="F50" s="311"/>
      <c r="G50" s="311"/>
      <c r="H50" s="311"/>
      <c r="I50" s="311"/>
      <c r="J50" s="311"/>
    </row>
  </sheetData>
  <mergeCells count="106">
    <mergeCell ref="G32:G35"/>
    <mergeCell ref="B24:B25"/>
    <mergeCell ref="C24:C25"/>
    <mergeCell ref="F24:F25"/>
    <mergeCell ref="D24:D25"/>
    <mergeCell ref="H24:H25"/>
    <mergeCell ref="I24:I25"/>
    <mergeCell ref="J24:J25"/>
    <mergeCell ref="K24:K25"/>
    <mergeCell ref="A40:A43"/>
    <mergeCell ref="B40:B43"/>
    <mergeCell ref="C40:C43"/>
    <mergeCell ref="F40:F43"/>
    <mergeCell ref="G40:G43"/>
    <mergeCell ref="H40:H43"/>
    <mergeCell ref="I40:I43"/>
    <mergeCell ref="J40:J43"/>
    <mergeCell ref="A36:A39"/>
    <mergeCell ref="B36:B39"/>
    <mergeCell ref="C36:C39"/>
    <mergeCell ref="F36:F39"/>
    <mergeCell ref="G36:G39"/>
    <mergeCell ref="H36:H39"/>
    <mergeCell ref="I36:I39"/>
    <mergeCell ref="J36:J39"/>
    <mergeCell ref="I1:K1"/>
    <mergeCell ref="A7:A9"/>
    <mergeCell ref="B7:B9"/>
    <mergeCell ref="C7:C9"/>
    <mergeCell ref="D7:D9"/>
    <mergeCell ref="F7:F9"/>
    <mergeCell ref="K4:K6"/>
    <mergeCell ref="K7:K9"/>
    <mergeCell ref="H32:H35"/>
    <mergeCell ref="I32:I35"/>
    <mergeCell ref="J32:J35"/>
    <mergeCell ref="A27:A30"/>
    <mergeCell ref="B27:B30"/>
    <mergeCell ref="C27:C30"/>
    <mergeCell ref="F27:F30"/>
    <mergeCell ref="G27:G30"/>
    <mergeCell ref="H27:H30"/>
    <mergeCell ref="A24:A25"/>
    <mergeCell ref="I27:I30"/>
    <mergeCell ref="J27:J30"/>
    <mergeCell ref="A32:A35"/>
    <mergeCell ref="B32:B35"/>
    <mergeCell ref="C32:C35"/>
    <mergeCell ref="F32:F35"/>
    <mergeCell ref="J18:J21"/>
    <mergeCell ref="I18:I21"/>
    <mergeCell ref="A18:A21"/>
    <mergeCell ref="B18:B21"/>
    <mergeCell ref="A4:A6"/>
    <mergeCell ref="B4:B6"/>
    <mergeCell ref="D4:D6"/>
    <mergeCell ref="F4:F6"/>
    <mergeCell ref="C4:C6"/>
    <mergeCell ref="F13:F15"/>
    <mergeCell ref="H18:H21"/>
    <mergeCell ref="G18:G21"/>
    <mergeCell ref="C18:C21"/>
    <mergeCell ref="F18:F21"/>
    <mergeCell ref="B10:B12"/>
    <mergeCell ref="C10:C12"/>
    <mergeCell ref="A13:A15"/>
    <mergeCell ref="B13:B15"/>
    <mergeCell ref="C13:C15"/>
    <mergeCell ref="D13:D15"/>
    <mergeCell ref="A22:A23"/>
    <mergeCell ref="B22:B23"/>
    <mergeCell ref="C22:C23"/>
    <mergeCell ref="D22:D23"/>
    <mergeCell ref="F22:F23"/>
    <mergeCell ref="G16:G17"/>
    <mergeCell ref="H22:H23"/>
    <mergeCell ref="E22:E23"/>
    <mergeCell ref="G22:G23"/>
    <mergeCell ref="A16:A17"/>
    <mergeCell ref="B16:B17"/>
    <mergeCell ref="C16:C17"/>
    <mergeCell ref="D16:D17"/>
    <mergeCell ref="K10:K12"/>
    <mergeCell ref="K13:K15"/>
    <mergeCell ref="K16:K17"/>
    <mergeCell ref="K18:K21"/>
    <mergeCell ref="A2:K2"/>
    <mergeCell ref="K22:K23"/>
    <mergeCell ref="I13:I15"/>
    <mergeCell ref="J13:J15"/>
    <mergeCell ref="I16:I17"/>
    <mergeCell ref="J16:J17"/>
    <mergeCell ref="I22:I23"/>
    <mergeCell ref="J22:J23"/>
    <mergeCell ref="H16:H17"/>
    <mergeCell ref="F16:F17"/>
    <mergeCell ref="E16:E17"/>
    <mergeCell ref="I4:I6"/>
    <mergeCell ref="J4:J6"/>
    <mergeCell ref="I7:I9"/>
    <mergeCell ref="J7:J9"/>
    <mergeCell ref="I10:I12"/>
    <mergeCell ref="J10:J12"/>
    <mergeCell ref="A10:A12"/>
    <mergeCell ref="D10:D12"/>
    <mergeCell ref="F10:F12"/>
  </mergeCells>
  <pageMargins left="0" right="0" top="0" bottom="0" header="0" footer="0"/>
  <pageSetup paperSize="9" scale="39" orientation="landscape" r:id="rId1"/>
  <rowBreaks count="1" manualBreakCount="1">
    <brk id="25" max="10" man="1"/>
  </rowBreaks>
  <colBreaks count="1" manualBreakCount="1">
    <brk id="6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5"/>
  <sheetViews>
    <sheetView showGridLines="0" zoomScale="73" zoomScaleNormal="73" zoomScaleSheetLayoutView="90" workbookViewId="0">
      <selection activeCell="H21" sqref="H21:H24"/>
    </sheetView>
  </sheetViews>
  <sheetFormatPr defaultColWidth="8.85546875" defaultRowHeight="15" customHeight="1"/>
  <cols>
    <col min="1" max="1" width="7" style="24" customWidth="1"/>
    <col min="2" max="2" width="29.85546875" style="24" customWidth="1"/>
    <col min="3" max="3" width="14.7109375" style="24" customWidth="1"/>
    <col min="4" max="4" width="28.140625" style="24" customWidth="1"/>
    <col min="5" max="5" width="17.42578125" style="24" customWidth="1"/>
    <col min="6" max="6" width="20.140625" style="24" customWidth="1"/>
    <col min="7" max="7" width="12" style="24" customWidth="1"/>
    <col min="8" max="8" width="39.7109375" style="24" customWidth="1"/>
    <col min="9" max="9" width="14.7109375" style="24" customWidth="1"/>
    <col min="10" max="10" width="41.7109375" style="24" customWidth="1"/>
    <col min="11" max="11" width="24.140625" style="24" customWidth="1"/>
    <col min="12" max="14" width="8.85546875" style="24" customWidth="1"/>
    <col min="15" max="16384" width="8.85546875" style="24"/>
  </cols>
  <sheetData>
    <row r="1" spans="1:15" ht="72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413</v>
      </c>
      <c r="K1" s="125"/>
      <c r="L1" s="125"/>
      <c r="M1" s="125"/>
    </row>
    <row r="2" spans="1:15" ht="35.450000000000003" customHeight="1">
      <c r="A2" s="458" t="s">
        <v>180</v>
      </c>
      <c r="B2" s="472"/>
      <c r="C2" s="472"/>
      <c r="D2" s="472"/>
      <c r="E2" s="472"/>
      <c r="F2" s="472"/>
      <c r="G2" s="472"/>
      <c r="H2" s="472"/>
      <c r="I2" s="472"/>
      <c r="J2" s="472"/>
      <c r="K2" s="183"/>
      <c r="L2" s="183"/>
      <c r="M2" s="183"/>
    </row>
    <row r="3" spans="1:15" ht="44.2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  <c r="L3" s="125"/>
      <c r="M3" s="125"/>
    </row>
    <row r="4" spans="1:15" ht="39.75" customHeight="1">
      <c r="A4" s="135">
        <v>1</v>
      </c>
      <c r="B4" s="460" t="s">
        <v>10</v>
      </c>
      <c r="C4" s="461"/>
      <c r="D4" s="137"/>
      <c r="E4" s="135">
        <v>100</v>
      </c>
      <c r="F4" s="158"/>
      <c r="G4" s="135">
        <f>G5+G10+G15+G20</f>
        <v>40</v>
      </c>
      <c r="H4" s="158"/>
      <c r="I4" s="137"/>
      <c r="J4" s="137"/>
      <c r="K4" s="125"/>
      <c r="L4" s="125"/>
      <c r="M4" s="125"/>
      <c r="O4" s="58"/>
    </row>
    <row r="5" spans="1:15" ht="15" customHeight="1">
      <c r="A5" s="103" t="s">
        <v>11</v>
      </c>
      <c r="B5" s="469" t="s">
        <v>12</v>
      </c>
      <c r="C5" s="470"/>
      <c r="D5" s="137"/>
      <c r="E5" s="137"/>
      <c r="F5" s="456" t="s">
        <v>352</v>
      </c>
      <c r="G5" s="135">
        <f>G6</f>
        <v>10</v>
      </c>
      <c r="H5" s="158"/>
      <c r="I5" s="137"/>
      <c r="J5" s="137"/>
      <c r="K5" s="125"/>
      <c r="L5" s="125"/>
      <c r="M5" s="125"/>
    </row>
    <row r="6" spans="1:15" ht="32.25" customHeight="1">
      <c r="A6" s="447" t="s">
        <v>13</v>
      </c>
      <c r="B6" s="447" t="s">
        <v>348</v>
      </c>
      <c r="C6" s="447" t="s">
        <v>15</v>
      </c>
      <c r="D6" s="103" t="s">
        <v>16</v>
      </c>
      <c r="E6" s="402" t="s">
        <v>462</v>
      </c>
      <c r="F6" s="451"/>
      <c r="G6" s="454">
        <v>10</v>
      </c>
      <c r="H6" s="447" t="s">
        <v>468</v>
      </c>
      <c r="I6" s="471"/>
      <c r="J6" s="448"/>
      <c r="K6" s="125"/>
      <c r="L6" s="125"/>
      <c r="M6" s="125"/>
    </row>
    <row r="7" spans="1:15" ht="26.25" customHeight="1">
      <c r="A7" s="447"/>
      <c r="B7" s="448"/>
      <c r="C7" s="448"/>
      <c r="D7" s="103" t="s">
        <v>18</v>
      </c>
      <c r="E7" s="402" t="s">
        <v>463</v>
      </c>
      <c r="F7" s="451"/>
      <c r="G7" s="448"/>
      <c r="H7" s="448"/>
      <c r="I7" s="471"/>
      <c r="J7" s="448"/>
      <c r="K7" s="125"/>
      <c r="L7" s="125"/>
      <c r="M7" s="125"/>
    </row>
    <row r="8" spans="1:15" ht="27.75" customHeight="1">
      <c r="A8" s="447"/>
      <c r="B8" s="448"/>
      <c r="C8" s="448"/>
      <c r="D8" s="103" t="s">
        <v>20</v>
      </c>
      <c r="E8" s="402" t="s">
        <v>455</v>
      </c>
      <c r="F8" s="451"/>
      <c r="G8" s="448"/>
      <c r="H8" s="448"/>
      <c r="I8" s="471"/>
      <c r="J8" s="448"/>
      <c r="K8" s="125"/>
      <c r="L8" s="125"/>
      <c r="M8" s="125"/>
    </row>
    <row r="9" spans="1:15" ht="30.75" customHeight="1">
      <c r="A9" s="447"/>
      <c r="B9" s="448"/>
      <c r="C9" s="448"/>
      <c r="D9" s="103" t="s">
        <v>22</v>
      </c>
      <c r="E9" s="402" t="s">
        <v>456</v>
      </c>
      <c r="F9" s="451"/>
      <c r="G9" s="448"/>
      <c r="H9" s="448"/>
      <c r="I9" s="471"/>
      <c r="J9" s="448"/>
      <c r="K9" s="125"/>
      <c r="L9" s="125"/>
      <c r="M9" s="125"/>
    </row>
    <row r="10" spans="1:15" ht="15" customHeight="1">
      <c r="A10" s="103" t="s">
        <v>26</v>
      </c>
      <c r="B10" s="462" t="s">
        <v>27</v>
      </c>
      <c r="C10" s="463"/>
      <c r="D10" s="110"/>
      <c r="E10" s="110"/>
      <c r="F10" s="451"/>
      <c r="G10" s="118">
        <f>G11</f>
        <v>10</v>
      </c>
      <c r="H10" s="182"/>
      <c r="I10" s="137"/>
      <c r="J10" s="137"/>
      <c r="K10" s="125"/>
      <c r="L10" s="125"/>
      <c r="M10" s="125"/>
    </row>
    <row r="11" spans="1:15" ht="39" customHeight="1">
      <c r="A11" s="447" t="s">
        <v>28</v>
      </c>
      <c r="B11" s="447" t="s">
        <v>29</v>
      </c>
      <c r="C11" s="447" t="s">
        <v>15</v>
      </c>
      <c r="D11" s="103" t="s">
        <v>16</v>
      </c>
      <c r="E11" s="402" t="s">
        <v>462</v>
      </c>
      <c r="F11" s="451"/>
      <c r="G11" s="454">
        <v>10</v>
      </c>
      <c r="H11" s="447" t="s">
        <v>469</v>
      </c>
      <c r="I11" s="471"/>
      <c r="J11" s="448"/>
      <c r="K11" s="125"/>
      <c r="L11" s="125"/>
      <c r="M11" s="125"/>
    </row>
    <row r="12" spans="1:15" ht="27.75" customHeight="1">
      <c r="A12" s="447"/>
      <c r="B12" s="448"/>
      <c r="C12" s="448"/>
      <c r="D12" s="103" t="s">
        <v>18</v>
      </c>
      <c r="E12" s="402" t="s">
        <v>463</v>
      </c>
      <c r="F12" s="451"/>
      <c r="G12" s="448"/>
      <c r="H12" s="448"/>
      <c r="I12" s="471"/>
      <c r="J12" s="448"/>
      <c r="K12" s="125"/>
      <c r="L12" s="125"/>
      <c r="M12" s="125"/>
    </row>
    <row r="13" spans="1:15" ht="30.75" customHeight="1">
      <c r="A13" s="447"/>
      <c r="B13" s="448"/>
      <c r="C13" s="448"/>
      <c r="D13" s="103" t="s">
        <v>20</v>
      </c>
      <c r="E13" s="402" t="s">
        <v>455</v>
      </c>
      <c r="F13" s="451"/>
      <c r="G13" s="448"/>
      <c r="H13" s="448"/>
      <c r="I13" s="471"/>
      <c r="J13" s="448"/>
      <c r="K13" s="125"/>
      <c r="L13" s="125"/>
      <c r="M13" s="125"/>
    </row>
    <row r="14" spans="1:15" ht="24" customHeight="1">
      <c r="A14" s="447"/>
      <c r="B14" s="448"/>
      <c r="C14" s="448"/>
      <c r="D14" s="103" t="s">
        <v>22</v>
      </c>
      <c r="E14" s="402" t="s">
        <v>465</v>
      </c>
      <c r="F14" s="451"/>
      <c r="G14" s="448"/>
      <c r="H14" s="448"/>
      <c r="I14" s="471"/>
      <c r="J14" s="448"/>
      <c r="K14" s="125"/>
      <c r="L14" s="125"/>
      <c r="M14" s="125"/>
    </row>
    <row r="15" spans="1:15" ht="15" customHeight="1">
      <c r="A15" s="103" t="s">
        <v>40</v>
      </c>
      <c r="B15" s="469" t="s">
        <v>123</v>
      </c>
      <c r="C15" s="470"/>
      <c r="D15" s="137"/>
      <c r="E15" s="137"/>
      <c r="F15" s="451"/>
      <c r="G15" s="135">
        <f>G16</f>
        <v>10</v>
      </c>
      <c r="H15" s="158"/>
      <c r="I15" s="137"/>
      <c r="J15" s="137"/>
      <c r="K15" s="125"/>
      <c r="L15" s="125"/>
      <c r="M15" s="125"/>
    </row>
    <row r="16" spans="1:15" ht="36" customHeight="1">
      <c r="A16" s="447" t="s">
        <v>42</v>
      </c>
      <c r="B16" s="447" t="s">
        <v>43</v>
      </c>
      <c r="C16" s="447" t="s">
        <v>15</v>
      </c>
      <c r="D16" s="103" t="s">
        <v>16</v>
      </c>
      <c r="E16" s="402" t="s">
        <v>462</v>
      </c>
      <c r="F16" s="451"/>
      <c r="G16" s="454">
        <v>10</v>
      </c>
      <c r="H16" s="447" t="s">
        <v>470</v>
      </c>
      <c r="I16" s="471"/>
      <c r="J16" s="448"/>
      <c r="K16" s="125"/>
      <c r="L16" s="125"/>
      <c r="M16" s="125"/>
    </row>
    <row r="17" spans="1:13" ht="35.25" customHeight="1">
      <c r="A17" s="447"/>
      <c r="B17" s="448"/>
      <c r="C17" s="448"/>
      <c r="D17" s="103" t="s">
        <v>18</v>
      </c>
      <c r="E17" s="402" t="s">
        <v>463</v>
      </c>
      <c r="F17" s="451"/>
      <c r="G17" s="448"/>
      <c r="H17" s="448"/>
      <c r="I17" s="471"/>
      <c r="J17" s="448"/>
      <c r="K17" s="125"/>
      <c r="L17" s="125"/>
      <c r="M17" s="125"/>
    </row>
    <row r="18" spans="1:13" ht="29.25" customHeight="1">
      <c r="A18" s="447"/>
      <c r="B18" s="448"/>
      <c r="C18" s="448"/>
      <c r="D18" s="103" t="s">
        <v>20</v>
      </c>
      <c r="E18" s="402" t="s">
        <v>455</v>
      </c>
      <c r="F18" s="451"/>
      <c r="G18" s="448"/>
      <c r="H18" s="448"/>
      <c r="I18" s="471"/>
      <c r="J18" s="448"/>
      <c r="K18" s="125"/>
      <c r="L18" s="125"/>
      <c r="M18" s="125"/>
    </row>
    <row r="19" spans="1:13" ht="25.5" customHeight="1">
      <c r="A19" s="447"/>
      <c r="B19" s="448"/>
      <c r="C19" s="448"/>
      <c r="D19" s="103" t="s">
        <v>22</v>
      </c>
      <c r="E19" s="402" t="s">
        <v>456</v>
      </c>
      <c r="F19" s="451"/>
      <c r="G19" s="448"/>
      <c r="H19" s="448"/>
      <c r="I19" s="471"/>
      <c r="J19" s="448"/>
      <c r="K19" s="125"/>
      <c r="L19" s="125"/>
      <c r="M19" s="125"/>
    </row>
    <row r="20" spans="1:13" ht="15" customHeight="1">
      <c r="A20" s="103" t="s">
        <v>44</v>
      </c>
      <c r="B20" s="492" t="s">
        <v>45</v>
      </c>
      <c r="C20" s="493"/>
      <c r="D20" s="137"/>
      <c r="E20" s="137"/>
      <c r="F20" s="451"/>
      <c r="G20" s="135">
        <f>G21</f>
        <v>10</v>
      </c>
      <c r="H20" s="158"/>
      <c r="I20" s="137"/>
      <c r="J20" s="137"/>
      <c r="K20" s="125"/>
      <c r="L20" s="125"/>
      <c r="M20" s="125"/>
    </row>
    <row r="21" spans="1:13" ht="15" customHeight="1">
      <c r="A21" s="447" t="s">
        <v>46</v>
      </c>
      <c r="B21" s="447" t="s">
        <v>49</v>
      </c>
      <c r="C21" s="447" t="s">
        <v>15</v>
      </c>
      <c r="D21" s="103" t="s">
        <v>16</v>
      </c>
      <c r="E21" s="402" t="s">
        <v>462</v>
      </c>
      <c r="F21" s="451"/>
      <c r="G21" s="454">
        <v>10</v>
      </c>
      <c r="H21" s="447" t="s">
        <v>471</v>
      </c>
      <c r="I21" s="448"/>
      <c r="J21" s="448"/>
      <c r="K21" s="125"/>
      <c r="L21" s="125"/>
      <c r="M21" s="125"/>
    </row>
    <row r="22" spans="1:13" ht="14.45" customHeight="1">
      <c r="A22" s="447"/>
      <c r="B22" s="448"/>
      <c r="C22" s="448"/>
      <c r="D22" s="103" t="s">
        <v>18</v>
      </c>
      <c r="E22" s="402" t="s">
        <v>463</v>
      </c>
      <c r="F22" s="451"/>
      <c r="G22" s="448"/>
      <c r="H22" s="448"/>
      <c r="I22" s="448"/>
      <c r="J22" s="448"/>
      <c r="K22" s="125"/>
      <c r="L22" s="125"/>
      <c r="M22" s="125"/>
    </row>
    <row r="23" spans="1:13" ht="14.45" customHeight="1">
      <c r="A23" s="447"/>
      <c r="B23" s="448"/>
      <c r="C23" s="448"/>
      <c r="D23" s="103" t="s">
        <v>20</v>
      </c>
      <c r="E23" s="402" t="s">
        <v>455</v>
      </c>
      <c r="F23" s="451"/>
      <c r="G23" s="448"/>
      <c r="H23" s="448"/>
      <c r="I23" s="448"/>
      <c r="J23" s="448"/>
      <c r="K23" s="125"/>
      <c r="L23" s="125"/>
      <c r="M23" s="125"/>
    </row>
    <row r="24" spans="1:13" ht="81" customHeight="1">
      <c r="A24" s="447"/>
      <c r="B24" s="448"/>
      <c r="C24" s="448"/>
      <c r="D24" s="103" t="s">
        <v>22</v>
      </c>
      <c r="E24" s="402" t="s">
        <v>456</v>
      </c>
      <c r="F24" s="451"/>
      <c r="G24" s="448"/>
      <c r="H24" s="448"/>
      <c r="I24" s="448"/>
      <c r="J24" s="448"/>
      <c r="K24" s="125"/>
      <c r="L24" s="125"/>
      <c r="M24" s="125"/>
    </row>
    <row r="25" spans="1:13" ht="30.75" customHeight="1">
      <c r="A25" s="447" t="s">
        <v>50</v>
      </c>
      <c r="B25" s="456" t="s">
        <v>350</v>
      </c>
      <c r="C25" s="456" t="s">
        <v>15</v>
      </c>
      <c r="D25" s="282" t="s">
        <v>16</v>
      </c>
      <c r="E25" s="282" t="s">
        <v>93</v>
      </c>
      <c r="F25" s="456" t="s">
        <v>58</v>
      </c>
      <c r="G25" s="450">
        <v>5</v>
      </c>
      <c r="H25" s="447" t="s">
        <v>94</v>
      </c>
      <c r="I25" s="496"/>
      <c r="J25" s="448"/>
      <c r="K25" s="494"/>
      <c r="L25" s="125"/>
      <c r="M25" s="125"/>
    </row>
    <row r="26" spans="1:13" ht="27" customHeight="1">
      <c r="A26" s="447"/>
      <c r="B26" s="451"/>
      <c r="C26" s="451"/>
      <c r="D26" s="282" t="s">
        <v>18</v>
      </c>
      <c r="E26" s="282" t="s">
        <v>19</v>
      </c>
      <c r="F26" s="451"/>
      <c r="G26" s="451"/>
      <c r="H26" s="448"/>
      <c r="I26" s="496"/>
      <c r="J26" s="448"/>
      <c r="K26" s="495"/>
      <c r="L26" s="125"/>
      <c r="M26" s="125"/>
    </row>
    <row r="27" spans="1:13" ht="31.5" customHeight="1">
      <c r="A27" s="447"/>
      <c r="B27" s="451"/>
      <c r="C27" s="451"/>
      <c r="D27" s="282" t="s">
        <v>20</v>
      </c>
      <c r="E27" s="282" t="s">
        <v>95</v>
      </c>
      <c r="F27" s="451"/>
      <c r="G27" s="451"/>
      <c r="H27" s="448"/>
      <c r="I27" s="496"/>
      <c r="J27" s="448"/>
      <c r="K27" s="495"/>
      <c r="L27" s="125"/>
      <c r="M27" s="125"/>
    </row>
    <row r="28" spans="1:13" ht="51.75" customHeight="1">
      <c r="A28" s="447"/>
      <c r="B28" s="451"/>
      <c r="C28" s="451"/>
      <c r="D28" s="282" t="s">
        <v>22</v>
      </c>
      <c r="E28" s="283">
        <v>100</v>
      </c>
      <c r="F28" s="451"/>
      <c r="G28" s="451"/>
      <c r="H28" s="448"/>
      <c r="I28" s="496"/>
      <c r="J28" s="448"/>
      <c r="K28" s="495"/>
      <c r="L28" s="125"/>
      <c r="M28" s="125"/>
    </row>
    <row r="29" spans="1:13" ht="128.44999999999999" customHeight="1">
      <c r="A29" s="103" t="s">
        <v>53</v>
      </c>
      <c r="B29" s="103" t="s">
        <v>182</v>
      </c>
      <c r="C29" s="103" t="s">
        <v>15</v>
      </c>
      <c r="D29" s="103" t="s">
        <v>65</v>
      </c>
      <c r="E29" s="135">
        <v>100</v>
      </c>
      <c r="F29" s="103" t="s">
        <v>183</v>
      </c>
      <c r="G29" s="135">
        <v>8</v>
      </c>
      <c r="H29" s="103" t="s">
        <v>184</v>
      </c>
      <c r="I29" s="155"/>
      <c r="J29" s="137"/>
      <c r="K29" s="125"/>
      <c r="L29" s="125"/>
      <c r="M29" s="125"/>
    </row>
    <row r="30" spans="1:13" s="44" customFormat="1" ht="165" customHeight="1">
      <c r="A30" s="240" t="s">
        <v>64</v>
      </c>
      <c r="B30" s="274" t="s">
        <v>87</v>
      </c>
      <c r="C30" s="274" t="s">
        <v>15</v>
      </c>
      <c r="D30" s="274" t="s">
        <v>65</v>
      </c>
      <c r="E30" s="275" t="s">
        <v>337</v>
      </c>
      <c r="F30" s="240" t="s">
        <v>58</v>
      </c>
      <c r="G30" s="242">
        <v>12</v>
      </c>
      <c r="H30" s="263" t="s">
        <v>338</v>
      </c>
      <c r="I30" s="238"/>
      <c r="J30" s="241"/>
      <c r="K30" s="125"/>
      <c r="L30" s="125"/>
      <c r="M30" s="125"/>
    </row>
    <row r="31" spans="1:13" ht="137.25" customHeight="1">
      <c r="A31" s="252" t="s">
        <v>66</v>
      </c>
      <c r="B31" s="252" t="s">
        <v>193</v>
      </c>
      <c r="C31" s="252" t="s">
        <v>194</v>
      </c>
      <c r="D31" s="252" t="s">
        <v>51</v>
      </c>
      <c r="E31" s="252" t="s">
        <v>195</v>
      </c>
      <c r="F31" s="252" t="s">
        <v>52</v>
      </c>
      <c r="G31" s="254">
        <v>10</v>
      </c>
      <c r="H31" s="252" t="s">
        <v>357</v>
      </c>
      <c r="I31" s="253"/>
      <c r="J31" s="253"/>
      <c r="K31" s="125"/>
      <c r="L31" s="125"/>
      <c r="M31" s="125"/>
    </row>
    <row r="32" spans="1:13" ht="35.25" customHeight="1">
      <c r="A32" s="103" t="s">
        <v>88</v>
      </c>
      <c r="B32" s="103" t="s">
        <v>185</v>
      </c>
      <c r="C32" s="137"/>
      <c r="D32" s="137"/>
      <c r="E32" s="103"/>
      <c r="F32" s="137"/>
      <c r="G32" s="135">
        <v>10</v>
      </c>
      <c r="H32" s="137"/>
      <c r="I32" s="137"/>
      <c r="J32" s="137"/>
      <c r="K32" s="125"/>
      <c r="L32" s="125"/>
      <c r="M32" s="125"/>
    </row>
    <row r="33" spans="1:14" ht="82.5" customHeight="1">
      <c r="A33" s="103" t="s">
        <v>340</v>
      </c>
      <c r="B33" s="105" t="s">
        <v>171</v>
      </c>
      <c r="C33" s="103" t="s">
        <v>175</v>
      </c>
      <c r="D33" s="144" t="s">
        <v>65</v>
      </c>
      <c r="E33" s="135">
        <v>14</v>
      </c>
      <c r="F33" s="103" t="s">
        <v>301</v>
      </c>
      <c r="G33" s="153">
        <v>5</v>
      </c>
      <c r="H33" s="103" t="s">
        <v>173</v>
      </c>
      <c r="I33" s="137"/>
      <c r="J33" s="137"/>
      <c r="K33" s="125"/>
      <c r="L33" s="125"/>
      <c r="M33" s="125"/>
    </row>
    <row r="34" spans="1:14" ht="108.75" customHeight="1">
      <c r="A34" s="103" t="s">
        <v>341</v>
      </c>
      <c r="B34" s="103" t="s">
        <v>174</v>
      </c>
      <c r="C34" s="103" t="s">
        <v>175</v>
      </c>
      <c r="D34" s="144" t="s">
        <v>65</v>
      </c>
      <c r="E34" s="135">
        <v>14</v>
      </c>
      <c r="F34" s="103" t="s">
        <v>301</v>
      </c>
      <c r="G34" s="153">
        <v>5</v>
      </c>
      <c r="H34" s="103" t="s">
        <v>176</v>
      </c>
      <c r="I34" s="137"/>
      <c r="J34" s="137"/>
      <c r="K34" s="125"/>
      <c r="L34" s="125"/>
      <c r="M34" s="125"/>
    </row>
    <row r="35" spans="1:14" ht="219.75" customHeight="1">
      <c r="A35" s="103" t="s">
        <v>89</v>
      </c>
      <c r="B35" s="103" t="s">
        <v>67</v>
      </c>
      <c r="C35" s="103" t="s">
        <v>68</v>
      </c>
      <c r="D35" s="103" t="s">
        <v>69</v>
      </c>
      <c r="E35" s="103" t="s">
        <v>70</v>
      </c>
      <c r="F35" s="103" t="s">
        <v>71</v>
      </c>
      <c r="G35" s="135">
        <v>3</v>
      </c>
      <c r="H35" s="103" t="s">
        <v>82</v>
      </c>
      <c r="I35" s="107"/>
      <c r="J35" s="107"/>
      <c r="K35" s="125"/>
      <c r="L35" s="125"/>
      <c r="M35" s="125"/>
    </row>
    <row r="36" spans="1:14" ht="105" customHeight="1">
      <c r="A36" s="103" t="s">
        <v>90</v>
      </c>
      <c r="B36" s="103" t="s">
        <v>72</v>
      </c>
      <c r="C36" s="103" t="s">
        <v>54</v>
      </c>
      <c r="D36" s="103" t="s">
        <v>69</v>
      </c>
      <c r="E36" s="155">
        <v>1</v>
      </c>
      <c r="F36" s="103" t="s">
        <v>58</v>
      </c>
      <c r="G36" s="135">
        <v>2</v>
      </c>
      <c r="H36" s="103" t="s">
        <v>73</v>
      </c>
      <c r="I36" s="60"/>
      <c r="J36" s="107"/>
      <c r="K36" s="125"/>
      <c r="L36" s="125"/>
      <c r="M36" s="125"/>
    </row>
    <row r="37" spans="1:14" ht="105" customHeight="1">
      <c r="A37" s="257">
        <v>9</v>
      </c>
      <c r="B37" s="105" t="s">
        <v>74</v>
      </c>
      <c r="C37" s="105" t="s">
        <v>75</v>
      </c>
      <c r="D37" s="105" t="s">
        <v>65</v>
      </c>
      <c r="E37" s="141">
        <v>1</v>
      </c>
      <c r="F37" s="105" t="s">
        <v>58</v>
      </c>
      <c r="G37" s="142">
        <v>3</v>
      </c>
      <c r="H37" s="105" t="s">
        <v>73</v>
      </c>
      <c r="I37" s="121"/>
      <c r="J37" s="121"/>
      <c r="K37" s="125"/>
      <c r="L37" s="125"/>
      <c r="M37" s="125"/>
    </row>
    <row r="38" spans="1:14" s="44" customFormat="1">
      <c r="A38" s="483">
        <v>10</v>
      </c>
      <c r="B38" s="486" t="s">
        <v>331</v>
      </c>
      <c r="C38" s="486" t="s">
        <v>15</v>
      </c>
      <c r="D38" s="267" t="s">
        <v>16</v>
      </c>
      <c r="E38" s="267" t="s">
        <v>455</v>
      </c>
      <c r="F38" s="486" t="s">
        <v>52</v>
      </c>
      <c r="G38" s="483">
        <v>2</v>
      </c>
      <c r="H38" s="474" t="s">
        <v>332</v>
      </c>
      <c r="I38" s="477"/>
      <c r="J38" s="480"/>
      <c r="K38" s="125"/>
      <c r="L38" s="125"/>
      <c r="M38" s="125"/>
    </row>
    <row r="39" spans="1:14" s="44" customFormat="1">
      <c r="A39" s="484"/>
      <c r="B39" s="484"/>
      <c r="C39" s="484"/>
      <c r="D39" s="267" t="s">
        <v>18</v>
      </c>
      <c r="E39" s="268">
        <v>80</v>
      </c>
      <c r="F39" s="484"/>
      <c r="G39" s="487"/>
      <c r="H39" s="475"/>
      <c r="I39" s="478"/>
      <c r="J39" s="481"/>
      <c r="K39" s="125"/>
      <c r="L39" s="125"/>
      <c r="M39" s="125"/>
    </row>
    <row r="40" spans="1:14" s="44" customFormat="1">
      <c r="A40" s="484"/>
      <c r="B40" s="484"/>
      <c r="C40" s="484"/>
      <c r="D40" s="267" t="s">
        <v>20</v>
      </c>
      <c r="E40" s="267" t="s">
        <v>456</v>
      </c>
      <c r="F40" s="484"/>
      <c r="G40" s="487"/>
      <c r="H40" s="475"/>
      <c r="I40" s="478"/>
      <c r="J40" s="481"/>
      <c r="K40" s="125"/>
      <c r="L40" s="125"/>
      <c r="M40" s="125"/>
    </row>
    <row r="41" spans="1:14" s="44" customFormat="1">
      <c r="A41" s="485"/>
      <c r="B41" s="485"/>
      <c r="C41" s="485"/>
      <c r="D41" s="267" t="s">
        <v>22</v>
      </c>
      <c r="E41" s="267" t="s">
        <v>453</v>
      </c>
      <c r="F41" s="485"/>
      <c r="G41" s="488"/>
      <c r="H41" s="476"/>
      <c r="I41" s="479"/>
      <c r="J41" s="482"/>
      <c r="K41" s="125"/>
      <c r="L41" s="125"/>
      <c r="M41" s="125"/>
    </row>
    <row r="42" spans="1:14" ht="167.25" customHeight="1">
      <c r="A42" s="258">
        <v>11</v>
      </c>
      <c r="B42" s="103" t="s">
        <v>76</v>
      </c>
      <c r="C42" s="103" t="s">
        <v>77</v>
      </c>
      <c r="D42" s="103" t="s">
        <v>65</v>
      </c>
      <c r="E42" s="103" t="s">
        <v>78</v>
      </c>
      <c r="F42" s="103" t="s">
        <v>334</v>
      </c>
      <c r="G42" s="135">
        <v>5</v>
      </c>
      <c r="H42" s="103" t="s">
        <v>83</v>
      </c>
      <c r="I42" s="228"/>
      <c r="J42" s="137"/>
      <c r="K42" s="125"/>
      <c r="L42" s="125"/>
      <c r="M42" s="125"/>
    </row>
    <row r="43" spans="1:14" ht="14.45" customHeight="1">
      <c r="A43" s="145"/>
      <c r="B43" s="144" t="s">
        <v>80</v>
      </c>
      <c r="C43" s="145"/>
      <c r="D43" s="145"/>
      <c r="E43" s="145"/>
      <c r="F43" s="145"/>
      <c r="G43" s="153">
        <f>G4+G25+G29+G30+G31+G32+G35+G36+G37+G38+G42</f>
        <v>100</v>
      </c>
      <c r="H43" s="145"/>
      <c r="I43" s="145"/>
      <c r="J43" s="243">
        <f>J4+J25+J29+J30+J31+J32+J35+J36+J37+J38+J42</f>
        <v>0</v>
      </c>
      <c r="K43" s="125"/>
      <c r="L43" s="125"/>
      <c r="M43" s="125"/>
    </row>
    <row r="44" spans="1:14" ht="13.5" customHeight="1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25"/>
      <c r="L44" s="125"/>
      <c r="M44" s="125"/>
    </row>
    <row r="45" spans="1:14" ht="30" customHeight="1">
      <c r="A45" s="152"/>
      <c r="B45" s="103" t="s">
        <v>81</v>
      </c>
      <c r="C45" s="152"/>
      <c r="D45" s="152"/>
      <c r="E45" s="152"/>
      <c r="F45" s="152"/>
      <c r="G45" s="152"/>
      <c r="H45" s="152"/>
      <c r="I45" s="152"/>
      <c r="J45" s="152"/>
      <c r="K45" s="125"/>
      <c r="L45" s="125"/>
      <c r="M45" s="125"/>
      <c r="N45" s="264"/>
    </row>
  </sheetData>
  <mergeCells count="52">
    <mergeCell ref="K25:K28"/>
    <mergeCell ref="H38:H41"/>
    <mergeCell ref="I38:I41"/>
    <mergeCell ref="J38:J41"/>
    <mergeCell ref="A38:A41"/>
    <mergeCell ref="B38:B41"/>
    <mergeCell ref="C38:C41"/>
    <mergeCell ref="F38:F41"/>
    <mergeCell ref="G38:G41"/>
    <mergeCell ref="I25:I28"/>
    <mergeCell ref="J25:J28"/>
    <mergeCell ref="C25:C28"/>
    <mergeCell ref="B25:B28"/>
    <mergeCell ref="A25:A28"/>
    <mergeCell ref="H25:H28"/>
    <mergeCell ref="G25:G28"/>
    <mergeCell ref="I21:I24"/>
    <mergeCell ref="J21:J24"/>
    <mergeCell ref="I6:I9"/>
    <mergeCell ref="J6:J9"/>
    <mergeCell ref="I11:I14"/>
    <mergeCell ref="J11:J14"/>
    <mergeCell ref="I16:I19"/>
    <mergeCell ref="J16:J19"/>
    <mergeCell ref="A16:A19"/>
    <mergeCell ref="B16:B19"/>
    <mergeCell ref="C16:C19"/>
    <mergeCell ref="A21:A24"/>
    <mergeCell ref="B21:B24"/>
    <mergeCell ref="C21:C24"/>
    <mergeCell ref="B20:C20"/>
    <mergeCell ref="B15:C15"/>
    <mergeCell ref="G21:G24"/>
    <mergeCell ref="H21:H24"/>
    <mergeCell ref="G16:G19"/>
    <mergeCell ref="H16:H19"/>
    <mergeCell ref="F25:F28"/>
    <mergeCell ref="A11:A14"/>
    <mergeCell ref="A2:J2"/>
    <mergeCell ref="A6:A9"/>
    <mergeCell ref="G11:G14"/>
    <mergeCell ref="G6:G9"/>
    <mergeCell ref="H6:H9"/>
    <mergeCell ref="B10:C10"/>
    <mergeCell ref="B11:B14"/>
    <mergeCell ref="C11:C14"/>
    <mergeCell ref="B4:C4"/>
    <mergeCell ref="B5:C5"/>
    <mergeCell ref="F5:F24"/>
    <mergeCell ref="B6:B9"/>
    <mergeCell ref="C6:C9"/>
    <mergeCell ref="H11:H14"/>
  </mergeCells>
  <pageMargins left="0.31496062992125984" right="0" top="0.39370078740157483" bottom="0.55118110236220474" header="0.31496062992125984" footer="0.31496062992125984"/>
  <pageSetup scale="45" fitToHeight="2"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8"/>
  <sheetViews>
    <sheetView showGridLines="0" view="pageBreakPreview" zoomScale="71" zoomScaleNormal="74" zoomScaleSheetLayoutView="71" workbookViewId="0">
      <selection activeCell="H16" sqref="H16:H19"/>
    </sheetView>
  </sheetViews>
  <sheetFormatPr defaultColWidth="8.85546875" defaultRowHeight="15" customHeight="1"/>
  <cols>
    <col min="1" max="1" width="6.140625" style="25" customWidth="1"/>
    <col min="2" max="2" width="25.7109375" style="25" customWidth="1"/>
    <col min="3" max="3" width="16.85546875" style="25" customWidth="1"/>
    <col min="4" max="4" width="23.42578125" style="25" customWidth="1"/>
    <col min="5" max="5" width="10.42578125" style="25" customWidth="1"/>
    <col min="6" max="6" width="20" style="25" customWidth="1"/>
    <col min="7" max="7" width="13.85546875" style="25" customWidth="1"/>
    <col min="8" max="8" width="44.140625" style="25" customWidth="1"/>
    <col min="9" max="9" width="11.42578125" style="25" customWidth="1"/>
    <col min="10" max="10" width="31.7109375" style="25" customWidth="1"/>
    <col min="11" max="11" width="29.28515625" style="25" customWidth="1"/>
    <col min="12" max="12" width="8.85546875" style="25" customWidth="1"/>
    <col min="13" max="16384" width="8.85546875" style="25"/>
  </cols>
  <sheetData>
    <row r="1" spans="1:15" ht="75" customHeight="1">
      <c r="A1" s="129"/>
      <c r="B1" s="129"/>
      <c r="C1" s="129"/>
      <c r="D1" s="129"/>
      <c r="E1" s="129"/>
      <c r="F1" s="129"/>
      <c r="G1" s="129"/>
      <c r="H1" s="129"/>
      <c r="I1" s="499" t="s">
        <v>414</v>
      </c>
      <c r="J1" s="499"/>
      <c r="K1" s="125"/>
    </row>
    <row r="2" spans="1:15" ht="36.75" customHeight="1">
      <c r="A2" s="497" t="s">
        <v>186</v>
      </c>
      <c r="B2" s="498"/>
      <c r="C2" s="498"/>
      <c r="D2" s="498"/>
      <c r="E2" s="498"/>
      <c r="F2" s="498"/>
      <c r="G2" s="498"/>
      <c r="H2" s="498"/>
      <c r="I2" s="498"/>
      <c r="J2" s="498"/>
      <c r="K2" s="125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</row>
    <row r="4" spans="1:15" ht="36.75" customHeight="1">
      <c r="A4" s="135">
        <v>1</v>
      </c>
      <c r="B4" s="460" t="s">
        <v>10</v>
      </c>
      <c r="C4" s="461"/>
      <c r="D4" s="137"/>
      <c r="E4" s="135">
        <v>100</v>
      </c>
      <c r="F4" s="158"/>
      <c r="G4" s="135">
        <f>G5+G10+G15+G20</f>
        <v>47</v>
      </c>
      <c r="H4" s="158"/>
      <c r="I4" s="137"/>
      <c r="J4" s="137"/>
      <c r="K4" s="125"/>
      <c r="O4" s="58"/>
    </row>
    <row r="5" spans="1:15" ht="15" customHeight="1">
      <c r="A5" s="103" t="s">
        <v>11</v>
      </c>
      <c r="B5" s="469" t="s">
        <v>12</v>
      </c>
      <c r="C5" s="470"/>
      <c r="D5" s="137"/>
      <c r="E5" s="137"/>
      <c r="F5" s="456" t="s">
        <v>351</v>
      </c>
      <c r="G5" s="135">
        <f>G6</f>
        <v>15</v>
      </c>
      <c r="H5" s="158"/>
      <c r="I5" s="137"/>
      <c r="J5" s="137"/>
      <c r="K5" s="125"/>
    </row>
    <row r="6" spans="1:15" ht="36.75" customHeight="1">
      <c r="A6" s="447" t="s">
        <v>13</v>
      </c>
      <c r="B6" s="447" t="s">
        <v>348</v>
      </c>
      <c r="C6" s="447" t="s">
        <v>15</v>
      </c>
      <c r="D6" s="103" t="s">
        <v>16</v>
      </c>
      <c r="E6" s="402" t="s">
        <v>462</v>
      </c>
      <c r="F6" s="451"/>
      <c r="G6" s="454">
        <v>15</v>
      </c>
      <c r="H6" s="447" t="s">
        <v>468</v>
      </c>
      <c r="I6" s="449"/>
      <c r="J6" s="451"/>
      <c r="K6" s="125"/>
    </row>
    <row r="7" spans="1:15" ht="28.5" customHeight="1">
      <c r="A7" s="447"/>
      <c r="B7" s="448"/>
      <c r="C7" s="448"/>
      <c r="D7" s="103" t="s">
        <v>18</v>
      </c>
      <c r="E7" s="402" t="s">
        <v>463</v>
      </c>
      <c r="F7" s="451"/>
      <c r="G7" s="448"/>
      <c r="H7" s="448"/>
      <c r="I7" s="449"/>
      <c r="J7" s="451"/>
      <c r="K7" s="125"/>
    </row>
    <row r="8" spans="1:15" ht="33" customHeight="1">
      <c r="A8" s="447"/>
      <c r="B8" s="448"/>
      <c r="C8" s="448"/>
      <c r="D8" s="103" t="s">
        <v>20</v>
      </c>
      <c r="E8" s="402" t="s">
        <v>455</v>
      </c>
      <c r="F8" s="451"/>
      <c r="G8" s="448"/>
      <c r="H8" s="448"/>
      <c r="I8" s="449"/>
      <c r="J8" s="451"/>
      <c r="K8" s="125"/>
    </row>
    <row r="9" spans="1:15" ht="16.5" customHeight="1">
      <c r="A9" s="447"/>
      <c r="B9" s="448"/>
      <c r="C9" s="448"/>
      <c r="D9" s="103" t="s">
        <v>22</v>
      </c>
      <c r="E9" s="402" t="s">
        <v>456</v>
      </c>
      <c r="F9" s="451"/>
      <c r="G9" s="448"/>
      <c r="H9" s="448"/>
      <c r="I9" s="449"/>
      <c r="J9" s="451"/>
      <c r="K9" s="125"/>
    </row>
    <row r="10" spans="1:15" ht="15" customHeight="1">
      <c r="A10" s="103" t="s">
        <v>26</v>
      </c>
      <c r="B10" s="462" t="s">
        <v>27</v>
      </c>
      <c r="C10" s="463"/>
      <c r="D10" s="110"/>
      <c r="E10" s="110"/>
      <c r="F10" s="451"/>
      <c r="G10" s="118">
        <f>G11</f>
        <v>10</v>
      </c>
      <c r="H10" s="182"/>
      <c r="I10" s="110"/>
      <c r="J10" s="110"/>
      <c r="K10" s="125"/>
    </row>
    <row r="11" spans="1:15" ht="37.5" customHeight="1">
      <c r="A11" s="447" t="s">
        <v>28</v>
      </c>
      <c r="B11" s="447" t="s">
        <v>29</v>
      </c>
      <c r="C11" s="447" t="s">
        <v>15</v>
      </c>
      <c r="D11" s="103" t="s">
        <v>16</v>
      </c>
      <c r="E11" s="402" t="s">
        <v>462</v>
      </c>
      <c r="F11" s="451"/>
      <c r="G11" s="454">
        <v>10</v>
      </c>
      <c r="H11" s="447" t="s">
        <v>469</v>
      </c>
      <c r="I11" s="449"/>
      <c r="J11" s="451"/>
      <c r="K11" s="178"/>
    </row>
    <row r="12" spans="1:15" ht="27" customHeight="1">
      <c r="A12" s="447"/>
      <c r="B12" s="448"/>
      <c r="C12" s="448"/>
      <c r="D12" s="103" t="s">
        <v>18</v>
      </c>
      <c r="E12" s="402" t="s">
        <v>463</v>
      </c>
      <c r="F12" s="451"/>
      <c r="G12" s="448"/>
      <c r="H12" s="448"/>
      <c r="I12" s="449"/>
      <c r="J12" s="451"/>
      <c r="K12" s="125"/>
    </row>
    <row r="13" spans="1:15" ht="24.75" customHeight="1">
      <c r="A13" s="447"/>
      <c r="B13" s="448"/>
      <c r="C13" s="448"/>
      <c r="D13" s="103" t="s">
        <v>20</v>
      </c>
      <c r="E13" s="402" t="s">
        <v>455</v>
      </c>
      <c r="F13" s="451"/>
      <c r="G13" s="448"/>
      <c r="H13" s="448"/>
      <c r="I13" s="449"/>
      <c r="J13" s="451"/>
      <c r="K13" s="125"/>
    </row>
    <row r="14" spans="1:15" ht="37.5" customHeight="1">
      <c r="A14" s="447"/>
      <c r="B14" s="448"/>
      <c r="C14" s="448"/>
      <c r="D14" s="103" t="s">
        <v>22</v>
      </c>
      <c r="E14" s="402" t="s">
        <v>465</v>
      </c>
      <c r="F14" s="451"/>
      <c r="G14" s="448"/>
      <c r="H14" s="448"/>
      <c r="I14" s="449"/>
      <c r="J14" s="451"/>
      <c r="K14" s="125"/>
    </row>
    <row r="15" spans="1:15" ht="27" customHeight="1">
      <c r="A15" s="103" t="s">
        <v>40</v>
      </c>
      <c r="B15" s="469" t="s">
        <v>45</v>
      </c>
      <c r="C15" s="470"/>
      <c r="D15" s="137"/>
      <c r="E15" s="137"/>
      <c r="F15" s="451"/>
      <c r="G15" s="135">
        <f>G16</f>
        <v>10</v>
      </c>
      <c r="H15" s="158"/>
      <c r="I15" s="110"/>
      <c r="J15" s="110"/>
      <c r="K15" s="125"/>
    </row>
    <row r="16" spans="1:15" ht="32.25" customHeight="1">
      <c r="A16" s="447" t="s">
        <v>42</v>
      </c>
      <c r="B16" s="447" t="s">
        <v>49</v>
      </c>
      <c r="C16" s="447" t="s">
        <v>15</v>
      </c>
      <c r="D16" s="103" t="s">
        <v>16</v>
      </c>
      <c r="E16" s="402" t="s">
        <v>462</v>
      </c>
      <c r="F16" s="451"/>
      <c r="G16" s="454">
        <v>10</v>
      </c>
      <c r="H16" s="447" t="s">
        <v>471</v>
      </c>
      <c r="I16" s="449"/>
      <c r="J16" s="451"/>
      <c r="K16" s="125"/>
    </row>
    <row r="17" spans="1:11" ht="35.25" customHeight="1">
      <c r="A17" s="447"/>
      <c r="B17" s="448"/>
      <c r="C17" s="448"/>
      <c r="D17" s="103" t="s">
        <v>18</v>
      </c>
      <c r="E17" s="402" t="s">
        <v>463</v>
      </c>
      <c r="F17" s="451"/>
      <c r="G17" s="448"/>
      <c r="H17" s="448"/>
      <c r="I17" s="449"/>
      <c r="J17" s="451"/>
      <c r="K17" s="125"/>
    </row>
    <row r="18" spans="1:11" ht="19.5" customHeight="1">
      <c r="A18" s="447"/>
      <c r="B18" s="448"/>
      <c r="C18" s="448"/>
      <c r="D18" s="103" t="s">
        <v>20</v>
      </c>
      <c r="E18" s="402" t="s">
        <v>455</v>
      </c>
      <c r="F18" s="451"/>
      <c r="G18" s="448"/>
      <c r="H18" s="448"/>
      <c r="I18" s="449"/>
      <c r="J18" s="451"/>
      <c r="K18" s="125"/>
    </row>
    <row r="19" spans="1:11" ht="17.25" customHeight="1">
      <c r="A19" s="447"/>
      <c r="B19" s="448"/>
      <c r="C19" s="448"/>
      <c r="D19" s="103" t="s">
        <v>22</v>
      </c>
      <c r="E19" s="402" t="s">
        <v>465</v>
      </c>
      <c r="F19" s="451"/>
      <c r="G19" s="448"/>
      <c r="H19" s="448"/>
      <c r="I19" s="449"/>
      <c r="J19" s="451"/>
      <c r="K19" s="125"/>
    </row>
    <row r="20" spans="1:11" ht="108.75" customHeight="1">
      <c r="A20" s="447" t="s">
        <v>50</v>
      </c>
      <c r="B20" s="456" t="s">
        <v>350</v>
      </c>
      <c r="C20" s="447" t="s">
        <v>15</v>
      </c>
      <c r="D20" s="103" t="s">
        <v>16</v>
      </c>
      <c r="E20" s="103" t="s">
        <v>93</v>
      </c>
      <c r="F20" s="456" t="s">
        <v>58</v>
      </c>
      <c r="G20" s="454">
        <v>12</v>
      </c>
      <c r="H20" s="447" t="s">
        <v>94</v>
      </c>
      <c r="I20" s="449"/>
      <c r="J20" s="451"/>
      <c r="K20" s="279"/>
    </row>
    <row r="21" spans="1:11" ht="14.45" customHeight="1">
      <c r="A21" s="447"/>
      <c r="B21" s="451"/>
      <c r="C21" s="448"/>
      <c r="D21" s="103" t="s">
        <v>18</v>
      </c>
      <c r="E21" s="103" t="s">
        <v>19</v>
      </c>
      <c r="F21" s="451"/>
      <c r="G21" s="448"/>
      <c r="H21" s="448"/>
      <c r="I21" s="449"/>
      <c r="J21" s="451"/>
      <c r="K21" s="147"/>
    </row>
    <row r="22" spans="1:11" ht="14.45" customHeight="1">
      <c r="A22" s="447"/>
      <c r="B22" s="451"/>
      <c r="C22" s="448"/>
      <c r="D22" s="103" t="s">
        <v>20</v>
      </c>
      <c r="E22" s="103" t="s">
        <v>95</v>
      </c>
      <c r="F22" s="451"/>
      <c r="G22" s="448"/>
      <c r="H22" s="448"/>
      <c r="I22" s="449"/>
      <c r="J22" s="451"/>
      <c r="K22" s="147"/>
    </row>
    <row r="23" spans="1:11" ht="14.45" customHeight="1">
      <c r="A23" s="447"/>
      <c r="B23" s="451"/>
      <c r="C23" s="448"/>
      <c r="D23" s="103" t="s">
        <v>22</v>
      </c>
      <c r="E23" s="135">
        <v>100</v>
      </c>
      <c r="F23" s="451"/>
      <c r="G23" s="448"/>
      <c r="H23" s="448"/>
      <c r="I23" s="449"/>
      <c r="J23" s="451"/>
      <c r="K23" s="147"/>
    </row>
    <row r="24" spans="1:11" ht="96" customHeight="1">
      <c r="A24" s="153">
        <v>3</v>
      </c>
      <c r="B24" s="103" t="s">
        <v>171</v>
      </c>
      <c r="C24" s="103" t="s">
        <v>187</v>
      </c>
      <c r="D24" s="144" t="s">
        <v>65</v>
      </c>
      <c r="E24" s="135">
        <v>14</v>
      </c>
      <c r="F24" s="103" t="s">
        <v>301</v>
      </c>
      <c r="G24" s="153">
        <v>6</v>
      </c>
      <c r="H24" s="103" t="s">
        <v>173</v>
      </c>
      <c r="I24" s="235"/>
      <c r="J24" s="145"/>
      <c r="K24" s="125"/>
    </row>
    <row r="25" spans="1:11" ht="90" customHeight="1">
      <c r="A25" s="153">
        <v>4</v>
      </c>
      <c r="B25" s="103" t="s">
        <v>174</v>
      </c>
      <c r="C25" s="103" t="s">
        <v>187</v>
      </c>
      <c r="D25" s="144" t="s">
        <v>65</v>
      </c>
      <c r="E25" s="135">
        <v>14</v>
      </c>
      <c r="F25" s="103" t="s">
        <v>301</v>
      </c>
      <c r="G25" s="153">
        <v>6</v>
      </c>
      <c r="H25" s="103" t="s">
        <v>176</v>
      </c>
      <c r="I25" s="235"/>
      <c r="J25" s="145"/>
      <c r="K25" s="125"/>
    </row>
    <row r="26" spans="1:11" ht="138.75" customHeight="1">
      <c r="A26" s="153">
        <v>5</v>
      </c>
      <c r="B26" s="103" t="s">
        <v>189</v>
      </c>
      <c r="C26" s="103" t="s">
        <v>15</v>
      </c>
      <c r="D26" s="144" t="s">
        <v>65</v>
      </c>
      <c r="E26" s="135">
        <v>100</v>
      </c>
      <c r="F26" s="103" t="s">
        <v>188</v>
      </c>
      <c r="G26" s="153">
        <v>10</v>
      </c>
      <c r="H26" s="103" t="s">
        <v>190</v>
      </c>
      <c r="I26" s="235"/>
      <c r="J26" s="145"/>
      <c r="K26" s="125"/>
    </row>
    <row r="27" spans="1:11" ht="135.75" customHeight="1">
      <c r="A27" s="153">
        <v>6</v>
      </c>
      <c r="B27" s="103" t="s">
        <v>191</v>
      </c>
      <c r="C27" s="103" t="s">
        <v>15</v>
      </c>
      <c r="D27" s="144" t="s">
        <v>65</v>
      </c>
      <c r="E27" s="103" t="s">
        <v>30</v>
      </c>
      <c r="F27" s="103" t="s">
        <v>58</v>
      </c>
      <c r="G27" s="153">
        <v>10</v>
      </c>
      <c r="H27" s="103" t="s">
        <v>192</v>
      </c>
      <c r="I27" s="235"/>
      <c r="J27" s="145"/>
      <c r="K27" s="125"/>
    </row>
    <row r="28" spans="1:11" ht="210" customHeight="1">
      <c r="A28" s="144" t="s">
        <v>89</v>
      </c>
      <c r="B28" s="103" t="s">
        <v>67</v>
      </c>
      <c r="C28" s="103" t="s">
        <v>68</v>
      </c>
      <c r="D28" s="103" t="s">
        <v>69</v>
      </c>
      <c r="E28" s="103" t="s">
        <v>70</v>
      </c>
      <c r="F28" s="103" t="s">
        <v>71</v>
      </c>
      <c r="G28" s="135">
        <v>3</v>
      </c>
      <c r="H28" s="103" t="s">
        <v>82</v>
      </c>
      <c r="I28" s="77"/>
      <c r="J28" s="77"/>
      <c r="K28" s="125"/>
    </row>
    <row r="29" spans="1:11" ht="135" customHeight="1">
      <c r="A29" s="144" t="s">
        <v>90</v>
      </c>
      <c r="B29" s="103" t="s">
        <v>72</v>
      </c>
      <c r="C29" s="103" t="s">
        <v>54</v>
      </c>
      <c r="D29" s="103" t="s">
        <v>69</v>
      </c>
      <c r="E29" s="155">
        <v>1</v>
      </c>
      <c r="F29" s="103" t="s">
        <v>58</v>
      </c>
      <c r="G29" s="135">
        <v>2</v>
      </c>
      <c r="H29" s="103" t="s">
        <v>73</v>
      </c>
      <c r="I29" s="77"/>
      <c r="J29" s="77"/>
      <c r="K29" s="125"/>
    </row>
    <row r="30" spans="1:11" ht="75" customHeight="1">
      <c r="A30" s="105" t="s">
        <v>91</v>
      </c>
      <c r="B30" s="105" t="s">
        <v>74</v>
      </c>
      <c r="C30" s="105" t="s">
        <v>75</v>
      </c>
      <c r="D30" s="105" t="s">
        <v>65</v>
      </c>
      <c r="E30" s="141">
        <v>1</v>
      </c>
      <c r="F30" s="105" t="s">
        <v>58</v>
      </c>
      <c r="G30" s="142">
        <v>5</v>
      </c>
      <c r="H30" s="105" t="s">
        <v>73</v>
      </c>
      <c r="I30" s="121"/>
      <c r="J30" s="157"/>
      <c r="K30" s="125"/>
    </row>
    <row r="31" spans="1:11" s="44" customFormat="1">
      <c r="A31" s="483">
        <v>10</v>
      </c>
      <c r="B31" s="486" t="s">
        <v>331</v>
      </c>
      <c r="C31" s="486" t="s">
        <v>15</v>
      </c>
      <c r="D31" s="267" t="s">
        <v>16</v>
      </c>
      <c r="E31" s="267" t="s">
        <v>455</v>
      </c>
      <c r="F31" s="486" t="s">
        <v>52</v>
      </c>
      <c r="G31" s="483">
        <v>3</v>
      </c>
      <c r="H31" s="474" t="s">
        <v>332</v>
      </c>
      <c r="I31" s="477"/>
      <c r="J31" s="480"/>
      <c r="K31" s="125"/>
    </row>
    <row r="32" spans="1:11" s="44" customFormat="1">
      <c r="A32" s="484"/>
      <c r="B32" s="484"/>
      <c r="C32" s="484"/>
      <c r="D32" s="267" t="s">
        <v>18</v>
      </c>
      <c r="E32" s="268">
        <v>80</v>
      </c>
      <c r="F32" s="484"/>
      <c r="G32" s="487"/>
      <c r="H32" s="475"/>
      <c r="I32" s="478"/>
      <c r="J32" s="481"/>
      <c r="K32" s="125"/>
    </row>
    <row r="33" spans="1:11" s="44" customFormat="1">
      <c r="A33" s="484"/>
      <c r="B33" s="484"/>
      <c r="C33" s="484"/>
      <c r="D33" s="267" t="s">
        <v>20</v>
      </c>
      <c r="E33" s="267" t="s">
        <v>456</v>
      </c>
      <c r="F33" s="484"/>
      <c r="G33" s="487"/>
      <c r="H33" s="475"/>
      <c r="I33" s="478"/>
      <c r="J33" s="481"/>
      <c r="K33" s="125"/>
    </row>
    <row r="34" spans="1:11" s="44" customFormat="1" ht="75.75" customHeight="1">
      <c r="A34" s="485"/>
      <c r="B34" s="485"/>
      <c r="C34" s="485"/>
      <c r="D34" s="267" t="s">
        <v>22</v>
      </c>
      <c r="E34" s="267" t="s">
        <v>453</v>
      </c>
      <c r="F34" s="485"/>
      <c r="G34" s="488"/>
      <c r="H34" s="476"/>
      <c r="I34" s="479"/>
      <c r="J34" s="482"/>
      <c r="K34" s="125"/>
    </row>
    <row r="35" spans="1:11" ht="193.5" customHeight="1">
      <c r="A35" s="258">
        <v>11</v>
      </c>
      <c r="B35" s="103" t="s">
        <v>76</v>
      </c>
      <c r="C35" s="103" t="s">
        <v>77</v>
      </c>
      <c r="D35" s="103" t="s">
        <v>65</v>
      </c>
      <c r="E35" s="103" t="s">
        <v>78</v>
      </c>
      <c r="F35" s="103" t="s">
        <v>79</v>
      </c>
      <c r="G35" s="135">
        <v>8</v>
      </c>
      <c r="H35" s="103" t="s">
        <v>83</v>
      </c>
      <c r="I35" s="228"/>
      <c r="J35" s="145"/>
      <c r="K35" s="125"/>
    </row>
    <row r="36" spans="1:11" ht="14.45" customHeight="1">
      <c r="A36" s="145"/>
      <c r="B36" s="144" t="s">
        <v>80</v>
      </c>
      <c r="C36" s="145"/>
      <c r="D36" s="145"/>
      <c r="E36" s="145"/>
      <c r="F36" s="145"/>
      <c r="G36" s="153">
        <f>G4+G24+G25+G26+G27+G28+G29+G30+G35+G31</f>
        <v>100</v>
      </c>
      <c r="H36" s="145"/>
      <c r="I36" s="145"/>
      <c r="J36" s="245">
        <f>J6+J11+J16+J20+J24+J25+J26+J27+J28+J29+J30+J35+J31</f>
        <v>0</v>
      </c>
      <c r="K36" s="125"/>
    </row>
    <row r="37" spans="1:11" ht="13.5" customHeight="1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25"/>
    </row>
    <row r="38" spans="1:11" ht="30" customHeight="1">
      <c r="A38" s="152"/>
      <c r="B38" s="103" t="s">
        <v>81</v>
      </c>
      <c r="C38" s="152"/>
      <c r="D38" s="152"/>
      <c r="E38" s="152"/>
      <c r="F38" s="152"/>
      <c r="G38" s="152"/>
      <c r="H38" s="152"/>
      <c r="I38" s="152"/>
      <c r="J38" s="152"/>
      <c r="K38" s="125"/>
    </row>
  </sheetData>
  <mergeCells count="44">
    <mergeCell ref="I31:I34"/>
    <mergeCell ref="J31:J34"/>
    <mergeCell ref="A31:A34"/>
    <mergeCell ref="B31:B34"/>
    <mergeCell ref="C31:C34"/>
    <mergeCell ref="F31:F34"/>
    <mergeCell ref="G31:G34"/>
    <mergeCell ref="B11:B14"/>
    <mergeCell ref="A20:A23"/>
    <mergeCell ref="C20:C23"/>
    <mergeCell ref="A16:A19"/>
    <mergeCell ref="H31:H34"/>
    <mergeCell ref="G20:G23"/>
    <mergeCell ref="H11:H14"/>
    <mergeCell ref="H16:H19"/>
    <mergeCell ref="F20:F23"/>
    <mergeCell ref="G16:G19"/>
    <mergeCell ref="C11:C14"/>
    <mergeCell ref="G11:G14"/>
    <mergeCell ref="F5:F19"/>
    <mergeCell ref="C6:C9"/>
    <mergeCell ref="H20:H23"/>
    <mergeCell ref="I11:I14"/>
    <mergeCell ref="J11:J14"/>
    <mergeCell ref="I1:J1"/>
    <mergeCell ref="I16:I19"/>
    <mergeCell ref="J16:J19"/>
    <mergeCell ref="I6:I9"/>
    <mergeCell ref="I20:I23"/>
    <mergeCell ref="J20:J23"/>
    <mergeCell ref="A2:J2"/>
    <mergeCell ref="G6:G9"/>
    <mergeCell ref="B4:C4"/>
    <mergeCell ref="B5:C5"/>
    <mergeCell ref="A6:A9"/>
    <mergeCell ref="B6:B9"/>
    <mergeCell ref="A11:A14"/>
    <mergeCell ref="B16:B19"/>
    <mergeCell ref="C16:C19"/>
    <mergeCell ref="B15:C15"/>
    <mergeCell ref="B20:B23"/>
    <mergeCell ref="J6:J9"/>
    <mergeCell ref="H6:H9"/>
    <mergeCell ref="B10:C10"/>
  </mergeCells>
  <pageMargins left="0" right="0" top="0" bottom="0" header="0" footer="0"/>
  <pageSetup scale="51" fitToHeight="0"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showGridLines="0" view="pageBreakPreview" zoomScale="62" zoomScaleNormal="80" zoomScaleSheetLayoutView="62" workbookViewId="0">
      <selection activeCell="A2" sqref="A2:J2"/>
    </sheetView>
  </sheetViews>
  <sheetFormatPr defaultColWidth="8.85546875" defaultRowHeight="15" customHeight="1"/>
  <cols>
    <col min="1" max="1" width="6" style="26" customWidth="1"/>
    <col min="2" max="2" width="22.42578125" style="26" customWidth="1"/>
    <col min="3" max="3" width="11.42578125" style="26" customWidth="1"/>
    <col min="4" max="4" width="26.28515625" style="26" customWidth="1"/>
    <col min="5" max="5" width="12.140625" style="26" customWidth="1"/>
    <col min="6" max="6" width="18.42578125" style="26" customWidth="1"/>
    <col min="7" max="7" width="12.42578125" style="26" customWidth="1"/>
    <col min="8" max="8" width="31.28515625" style="26" customWidth="1"/>
    <col min="9" max="9" width="10.140625" style="26" customWidth="1"/>
    <col min="10" max="10" width="39.28515625" style="26" customWidth="1"/>
    <col min="11" max="11" width="15.140625" style="26" customWidth="1"/>
    <col min="12" max="12" width="8.85546875" style="26" customWidth="1"/>
    <col min="13" max="16384" width="8.85546875" style="26"/>
  </cols>
  <sheetData>
    <row r="1" spans="1:15" ht="60" customHeight="1">
      <c r="A1" s="147"/>
      <c r="B1" s="129"/>
      <c r="C1" s="129"/>
      <c r="D1" s="129"/>
      <c r="E1" s="129"/>
      <c r="F1" s="129"/>
      <c r="G1" s="129"/>
      <c r="H1" s="129"/>
      <c r="I1" s="457" t="s">
        <v>415</v>
      </c>
      <c r="J1" s="457"/>
      <c r="K1" s="125"/>
    </row>
    <row r="2" spans="1:15" ht="36" customHeight="1">
      <c r="A2" s="500" t="s">
        <v>196</v>
      </c>
      <c r="B2" s="501"/>
      <c r="C2" s="501"/>
      <c r="D2" s="501"/>
      <c r="E2" s="501"/>
      <c r="F2" s="501"/>
      <c r="G2" s="501"/>
      <c r="H2" s="501"/>
      <c r="I2" s="501"/>
      <c r="J2" s="502"/>
      <c r="K2" s="125"/>
    </row>
    <row r="3" spans="1:15" ht="65.25" customHeight="1">
      <c r="A3" s="177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</row>
    <row r="4" spans="1:15" ht="81.75" customHeight="1">
      <c r="A4" s="503">
        <v>1</v>
      </c>
      <c r="B4" s="447" t="s">
        <v>163</v>
      </c>
      <c r="C4" s="447" t="s">
        <v>15</v>
      </c>
      <c r="D4" s="144" t="s">
        <v>16</v>
      </c>
      <c r="E4" s="103" t="s">
        <v>93</v>
      </c>
      <c r="F4" s="447" t="s">
        <v>58</v>
      </c>
      <c r="G4" s="505">
        <v>40</v>
      </c>
      <c r="H4" s="447" t="s">
        <v>197</v>
      </c>
      <c r="I4" s="507"/>
      <c r="J4" s="506"/>
      <c r="K4" s="178"/>
      <c r="O4" s="58"/>
    </row>
    <row r="5" spans="1:15" ht="14.45" customHeight="1">
      <c r="A5" s="504"/>
      <c r="B5" s="448"/>
      <c r="C5" s="448"/>
      <c r="D5" s="144" t="s">
        <v>18</v>
      </c>
      <c r="E5" s="103" t="s">
        <v>19</v>
      </c>
      <c r="F5" s="448"/>
      <c r="G5" s="506"/>
      <c r="H5" s="448"/>
      <c r="I5" s="507"/>
      <c r="J5" s="506"/>
      <c r="K5" s="178"/>
    </row>
    <row r="6" spans="1:15" ht="18" customHeight="1">
      <c r="A6" s="504"/>
      <c r="B6" s="448"/>
      <c r="C6" s="448"/>
      <c r="D6" s="144" t="s">
        <v>20</v>
      </c>
      <c r="E6" s="103" t="s">
        <v>95</v>
      </c>
      <c r="F6" s="448"/>
      <c r="G6" s="506"/>
      <c r="H6" s="448"/>
      <c r="I6" s="507"/>
      <c r="J6" s="506"/>
      <c r="K6" s="178"/>
    </row>
    <row r="7" spans="1:15" ht="54.75" customHeight="1">
      <c r="A7" s="504"/>
      <c r="B7" s="448"/>
      <c r="C7" s="448"/>
      <c r="D7" s="144" t="s">
        <v>22</v>
      </c>
      <c r="E7" s="103" t="s">
        <v>30</v>
      </c>
      <c r="F7" s="448"/>
      <c r="G7" s="506"/>
      <c r="H7" s="448"/>
      <c r="I7" s="507"/>
      <c r="J7" s="506"/>
      <c r="K7" s="178"/>
    </row>
    <row r="8" spans="1:15" ht="90" customHeight="1">
      <c r="A8" s="176" t="s">
        <v>50</v>
      </c>
      <c r="B8" s="117" t="s">
        <v>198</v>
      </c>
      <c r="C8" s="117" t="s">
        <v>175</v>
      </c>
      <c r="D8" s="172" t="s">
        <v>65</v>
      </c>
      <c r="E8" s="115">
        <v>60</v>
      </c>
      <c r="F8" s="117" t="s">
        <v>199</v>
      </c>
      <c r="G8" s="126">
        <v>10</v>
      </c>
      <c r="H8" s="117" t="s">
        <v>200</v>
      </c>
      <c r="I8" s="128"/>
      <c r="J8" s="179"/>
      <c r="K8" s="125"/>
    </row>
    <row r="9" spans="1:15" ht="75" customHeight="1">
      <c r="A9" s="83" t="s">
        <v>53</v>
      </c>
      <c r="B9" s="111" t="s">
        <v>201</v>
      </c>
      <c r="C9" s="111" t="s">
        <v>202</v>
      </c>
      <c r="D9" s="111" t="s">
        <v>65</v>
      </c>
      <c r="E9" s="111" t="s">
        <v>203</v>
      </c>
      <c r="F9" s="111" t="s">
        <v>199</v>
      </c>
      <c r="G9" s="13">
        <v>10</v>
      </c>
      <c r="H9" s="111" t="s">
        <v>204</v>
      </c>
      <c r="I9" s="7"/>
      <c r="J9" s="148"/>
      <c r="K9" s="125"/>
    </row>
    <row r="10" spans="1:15" ht="120" customHeight="1">
      <c r="A10" s="83" t="s">
        <v>64</v>
      </c>
      <c r="B10" s="108" t="s">
        <v>205</v>
      </c>
      <c r="C10" s="108" t="s">
        <v>15</v>
      </c>
      <c r="D10" s="62" t="s">
        <v>65</v>
      </c>
      <c r="E10" s="108" t="s">
        <v>206</v>
      </c>
      <c r="F10" s="108" t="s">
        <v>199</v>
      </c>
      <c r="G10" s="64">
        <v>10</v>
      </c>
      <c r="H10" s="108" t="s">
        <v>207</v>
      </c>
      <c r="I10" s="7"/>
      <c r="J10" s="148"/>
      <c r="K10" s="125"/>
    </row>
    <row r="11" spans="1:15" ht="120" customHeight="1">
      <c r="A11" s="83" t="s">
        <v>66</v>
      </c>
      <c r="B11" s="111" t="s">
        <v>208</v>
      </c>
      <c r="C11" s="111" t="s">
        <v>209</v>
      </c>
      <c r="D11" s="16" t="s">
        <v>65</v>
      </c>
      <c r="E11" s="113">
        <v>20</v>
      </c>
      <c r="F11" s="111" t="s">
        <v>199</v>
      </c>
      <c r="G11" s="13">
        <v>10</v>
      </c>
      <c r="H11" s="111" t="s">
        <v>210</v>
      </c>
      <c r="I11" s="43"/>
      <c r="J11" s="148"/>
      <c r="K11" s="125"/>
    </row>
    <row r="12" spans="1:15" ht="64.900000000000006" customHeight="1">
      <c r="A12" s="113">
        <v>6</v>
      </c>
      <c r="B12" s="111" t="s">
        <v>141</v>
      </c>
      <c r="C12" s="111" t="s">
        <v>15</v>
      </c>
      <c r="D12" s="111" t="s">
        <v>65</v>
      </c>
      <c r="E12" s="111" t="s">
        <v>142</v>
      </c>
      <c r="F12" s="119" t="s">
        <v>58</v>
      </c>
      <c r="G12" s="113">
        <v>10</v>
      </c>
      <c r="H12" s="111" t="s">
        <v>143</v>
      </c>
      <c r="I12" s="112"/>
      <c r="J12" s="180"/>
      <c r="K12" s="125"/>
    </row>
    <row r="13" spans="1:15" ht="75" customHeight="1">
      <c r="A13" s="82">
        <v>7</v>
      </c>
      <c r="B13" s="119" t="s">
        <v>144</v>
      </c>
      <c r="C13" s="119" t="s">
        <v>145</v>
      </c>
      <c r="D13" s="119" t="s">
        <v>65</v>
      </c>
      <c r="E13" s="90">
        <v>1</v>
      </c>
      <c r="F13" s="119" t="s">
        <v>58</v>
      </c>
      <c r="G13" s="82">
        <v>3</v>
      </c>
      <c r="H13" s="119" t="s">
        <v>73</v>
      </c>
      <c r="I13" s="120"/>
      <c r="J13" s="181"/>
      <c r="K13" s="125"/>
    </row>
    <row r="14" spans="1:15" s="44" customFormat="1">
      <c r="A14" s="486" t="s">
        <v>90</v>
      </c>
      <c r="B14" s="486" t="s">
        <v>331</v>
      </c>
      <c r="C14" s="486" t="s">
        <v>15</v>
      </c>
      <c r="D14" s="267" t="s">
        <v>16</v>
      </c>
      <c r="E14" s="267" t="s">
        <v>455</v>
      </c>
      <c r="F14" s="486" t="s">
        <v>52</v>
      </c>
      <c r="G14" s="483">
        <v>2</v>
      </c>
      <c r="H14" s="474" t="s">
        <v>332</v>
      </c>
      <c r="I14" s="477"/>
      <c r="J14" s="480"/>
      <c r="K14" s="125"/>
    </row>
    <row r="15" spans="1:15" s="44" customFormat="1">
      <c r="A15" s="484"/>
      <c r="B15" s="484"/>
      <c r="C15" s="484"/>
      <c r="D15" s="267" t="s">
        <v>18</v>
      </c>
      <c r="E15" s="268">
        <v>80</v>
      </c>
      <c r="F15" s="484"/>
      <c r="G15" s="487"/>
      <c r="H15" s="475"/>
      <c r="I15" s="478"/>
      <c r="J15" s="481"/>
      <c r="K15" s="125"/>
    </row>
    <row r="16" spans="1:15" s="44" customFormat="1">
      <c r="A16" s="484"/>
      <c r="B16" s="484"/>
      <c r="C16" s="484"/>
      <c r="D16" s="267" t="s">
        <v>20</v>
      </c>
      <c r="E16" s="267" t="s">
        <v>456</v>
      </c>
      <c r="F16" s="484"/>
      <c r="G16" s="487"/>
      <c r="H16" s="475"/>
      <c r="I16" s="478"/>
      <c r="J16" s="481"/>
      <c r="K16" s="125"/>
    </row>
    <row r="17" spans="1:11" s="44" customFormat="1" ht="102" customHeight="1">
      <c r="A17" s="485"/>
      <c r="B17" s="485"/>
      <c r="C17" s="485"/>
      <c r="D17" s="267" t="s">
        <v>22</v>
      </c>
      <c r="E17" s="267" t="s">
        <v>453</v>
      </c>
      <c r="F17" s="485"/>
      <c r="G17" s="488"/>
      <c r="H17" s="476"/>
      <c r="I17" s="479"/>
      <c r="J17" s="482"/>
      <c r="K17" s="125"/>
    </row>
    <row r="18" spans="1:11" ht="120" customHeight="1">
      <c r="A18" s="113">
        <v>9</v>
      </c>
      <c r="B18" s="111" t="s">
        <v>148</v>
      </c>
      <c r="C18" s="111" t="s">
        <v>149</v>
      </c>
      <c r="D18" s="111" t="s">
        <v>65</v>
      </c>
      <c r="E18" s="113">
        <v>0</v>
      </c>
      <c r="F18" s="111" t="s">
        <v>79</v>
      </c>
      <c r="G18" s="113">
        <v>5</v>
      </c>
      <c r="H18" s="111" t="s">
        <v>150</v>
      </c>
      <c r="I18" s="120"/>
      <c r="J18" s="181"/>
      <c r="K18" s="125"/>
    </row>
    <row r="19" spans="1:11" ht="14.45" customHeight="1">
      <c r="A19" s="7"/>
      <c r="B19" s="16" t="s">
        <v>80</v>
      </c>
      <c r="C19" s="7"/>
      <c r="D19" s="7"/>
      <c r="E19" s="7"/>
      <c r="F19" s="7"/>
      <c r="G19" s="13">
        <f>SUM(G4:G18)</f>
        <v>100</v>
      </c>
      <c r="H19" s="7"/>
      <c r="I19" s="7"/>
      <c r="J19" s="247">
        <f>J4+J8+J9+J10+J11+J12+J13+J18+J14</f>
        <v>0</v>
      </c>
      <c r="K19" s="125"/>
    </row>
  </sheetData>
  <mergeCells count="18">
    <mergeCell ref="H14:H17"/>
    <mergeCell ref="I14:I17"/>
    <mergeCell ref="J14:J17"/>
    <mergeCell ref="A14:A17"/>
    <mergeCell ref="B14:B17"/>
    <mergeCell ref="C14:C17"/>
    <mergeCell ref="F14:F17"/>
    <mergeCell ref="G14:G17"/>
    <mergeCell ref="I1:J1"/>
    <mergeCell ref="A2:J2"/>
    <mergeCell ref="C4:C7"/>
    <mergeCell ref="B4:B7"/>
    <mergeCell ref="A4:A7"/>
    <mergeCell ref="F4:F7"/>
    <mergeCell ref="G4:G7"/>
    <mergeCell ref="H4:H7"/>
    <mergeCell ref="I4:I7"/>
    <mergeCell ref="J4:J7"/>
  </mergeCells>
  <pageMargins left="0" right="0" top="0" bottom="0" header="0" footer="0"/>
  <pageSetup scale="54"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showGridLines="0" view="pageBreakPreview" zoomScale="60" zoomScaleNormal="70" workbookViewId="0">
      <selection activeCell="O7" sqref="O7"/>
    </sheetView>
  </sheetViews>
  <sheetFormatPr defaultColWidth="8.85546875" defaultRowHeight="15" customHeight="1"/>
  <cols>
    <col min="1" max="1" width="4.42578125" style="27" customWidth="1"/>
    <col min="2" max="2" width="24" style="27" customWidth="1"/>
    <col min="3" max="3" width="16.28515625" style="27" customWidth="1"/>
    <col min="4" max="4" width="27" style="27" customWidth="1"/>
    <col min="5" max="5" width="9.7109375" style="27" customWidth="1"/>
    <col min="6" max="6" width="18.85546875" style="27" customWidth="1"/>
    <col min="7" max="7" width="12.42578125" style="27" customWidth="1"/>
    <col min="8" max="8" width="30.85546875" style="27" customWidth="1"/>
    <col min="9" max="9" width="13.140625" style="27" customWidth="1"/>
    <col min="10" max="10" width="42.28515625" style="27" customWidth="1"/>
    <col min="11" max="11" width="13.42578125" style="27" customWidth="1"/>
    <col min="12" max="12" width="8.85546875" style="27" customWidth="1"/>
    <col min="13" max="16384" width="8.85546875" style="27"/>
  </cols>
  <sheetData>
    <row r="1" spans="1:15" ht="102.6" customHeight="1">
      <c r="A1" s="129"/>
      <c r="B1" s="129"/>
      <c r="C1" s="129"/>
      <c r="D1" s="129"/>
      <c r="E1" s="129"/>
      <c r="F1" s="129"/>
      <c r="G1" s="129"/>
      <c r="H1" s="129"/>
      <c r="I1" s="473" t="s">
        <v>416</v>
      </c>
      <c r="J1" s="473"/>
      <c r="K1" s="104"/>
    </row>
    <row r="2" spans="1:15" ht="31.5" customHeight="1">
      <c r="A2" s="447" t="s">
        <v>211</v>
      </c>
      <c r="B2" s="448"/>
      <c r="C2" s="448"/>
      <c r="D2" s="448"/>
      <c r="E2" s="448"/>
      <c r="F2" s="448"/>
      <c r="G2" s="448"/>
      <c r="H2" s="448"/>
      <c r="I2" s="448"/>
      <c r="J2" s="448"/>
      <c r="K2" s="104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04"/>
    </row>
    <row r="4" spans="1:15">
      <c r="A4" s="505">
        <v>1</v>
      </c>
      <c r="B4" s="447" t="s">
        <v>163</v>
      </c>
      <c r="C4" s="447" t="s">
        <v>15</v>
      </c>
      <c r="D4" s="144" t="s">
        <v>16</v>
      </c>
      <c r="E4" s="144" t="s">
        <v>93</v>
      </c>
      <c r="F4" s="447" t="s">
        <v>58</v>
      </c>
      <c r="G4" s="505">
        <v>40</v>
      </c>
      <c r="H4" s="447" t="s">
        <v>212</v>
      </c>
      <c r="I4" s="506"/>
      <c r="J4" s="506"/>
      <c r="K4" s="175"/>
      <c r="O4" s="58"/>
    </row>
    <row r="5" spans="1:15" ht="14.45" customHeight="1">
      <c r="A5" s="508"/>
      <c r="B5" s="448"/>
      <c r="C5" s="448"/>
      <c r="D5" s="144" t="s">
        <v>18</v>
      </c>
      <c r="E5" s="144" t="s">
        <v>19</v>
      </c>
      <c r="F5" s="448"/>
      <c r="G5" s="506"/>
      <c r="H5" s="448"/>
      <c r="I5" s="506"/>
      <c r="J5" s="506"/>
      <c r="K5" s="175"/>
    </row>
    <row r="6" spans="1:15" ht="14.45" customHeight="1">
      <c r="A6" s="508"/>
      <c r="B6" s="448"/>
      <c r="C6" s="448"/>
      <c r="D6" s="144" t="s">
        <v>20</v>
      </c>
      <c r="E6" s="144" t="s">
        <v>95</v>
      </c>
      <c r="F6" s="448"/>
      <c r="G6" s="506"/>
      <c r="H6" s="448"/>
      <c r="I6" s="506"/>
      <c r="J6" s="506"/>
      <c r="K6" s="175"/>
    </row>
    <row r="7" spans="1:15" ht="110.25" customHeight="1">
      <c r="A7" s="508"/>
      <c r="B7" s="448"/>
      <c r="C7" s="448"/>
      <c r="D7" s="144" t="s">
        <v>22</v>
      </c>
      <c r="E7" s="144" t="s">
        <v>30</v>
      </c>
      <c r="F7" s="448"/>
      <c r="G7" s="506"/>
      <c r="H7" s="448"/>
      <c r="I7" s="506"/>
      <c r="J7" s="506"/>
      <c r="K7" s="175"/>
    </row>
    <row r="8" spans="1:15" ht="126.75" customHeight="1">
      <c r="A8" s="172" t="s">
        <v>50</v>
      </c>
      <c r="B8" s="117" t="s">
        <v>213</v>
      </c>
      <c r="C8" s="117" t="s">
        <v>15</v>
      </c>
      <c r="D8" s="172" t="s">
        <v>65</v>
      </c>
      <c r="E8" s="172" t="s">
        <v>30</v>
      </c>
      <c r="F8" s="117" t="s">
        <v>214</v>
      </c>
      <c r="G8" s="126">
        <v>20</v>
      </c>
      <c r="H8" s="117" t="s">
        <v>215</v>
      </c>
      <c r="I8" s="128"/>
      <c r="J8" s="128"/>
      <c r="K8" s="11"/>
    </row>
    <row r="9" spans="1:15" ht="126" customHeight="1">
      <c r="A9" s="16" t="s">
        <v>53</v>
      </c>
      <c r="B9" s="4" t="s">
        <v>216</v>
      </c>
      <c r="C9" s="4" t="s">
        <v>15</v>
      </c>
      <c r="D9" s="16" t="s">
        <v>65</v>
      </c>
      <c r="E9" s="16" t="s">
        <v>23</v>
      </c>
      <c r="F9" s="4" t="s">
        <v>342</v>
      </c>
      <c r="G9" s="13">
        <v>20</v>
      </c>
      <c r="H9" s="4" t="s">
        <v>217</v>
      </c>
      <c r="I9" s="7"/>
      <c r="J9" s="7"/>
      <c r="K9" s="11"/>
    </row>
    <row r="10" spans="1:15" ht="87.6" customHeight="1">
      <c r="A10" s="5">
        <v>4</v>
      </c>
      <c r="B10" s="100" t="s">
        <v>141</v>
      </c>
      <c r="C10" s="100" t="s">
        <v>15</v>
      </c>
      <c r="D10" s="100" t="s">
        <v>65</v>
      </c>
      <c r="E10" s="100" t="s">
        <v>142</v>
      </c>
      <c r="F10" s="119" t="s">
        <v>58</v>
      </c>
      <c r="G10" s="102">
        <v>5</v>
      </c>
      <c r="H10" s="100" t="s">
        <v>143</v>
      </c>
      <c r="I10" s="7"/>
      <c r="J10" s="7"/>
      <c r="K10" s="11"/>
    </row>
    <row r="11" spans="1:15" ht="75" customHeight="1">
      <c r="A11" s="82">
        <v>5</v>
      </c>
      <c r="B11" s="87" t="s">
        <v>144</v>
      </c>
      <c r="C11" s="87" t="s">
        <v>145</v>
      </c>
      <c r="D11" s="87" t="s">
        <v>65</v>
      </c>
      <c r="E11" s="90">
        <v>1</v>
      </c>
      <c r="F11" s="87" t="s">
        <v>58</v>
      </c>
      <c r="G11" s="82">
        <v>5</v>
      </c>
      <c r="H11" s="87" t="s">
        <v>73</v>
      </c>
      <c r="I11" s="78"/>
      <c r="J11" s="78"/>
      <c r="K11" s="11"/>
    </row>
    <row r="12" spans="1:15" ht="204" customHeight="1">
      <c r="A12" s="5">
        <v>6</v>
      </c>
      <c r="B12" s="4" t="s">
        <v>147</v>
      </c>
      <c r="C12" s="4" t="s">
        <v>77</v>
      </c>
      <c r="D12" s="4" t="s">
        <v>65</v>
      </c>
      <c r="E12" s="4" t="s">
        <v>78</v>
      </c>
      <c r="F12" s="4" t="s">
        <v>79</v>
      </c>
      <c r="G12" s="5">
        <v>5</v>
      </c>
      <c r="H12" s="4" t="s">
        <v>83</v>
      </c>
      <c r="I12" s="84"/>
      <c r="J12" s="7"/>
      <c r="K12" s="11"/>
    </row>
    <row r="13" spans="1:15" ht="132.75" customHeight="1">
      <c r="A13" s="5">
        <v>7</v>
      </c>
      <c r="B13" s="4" t="s">
        <v>148</v>
      </c>
      <c r="C13" s="4" t="s">
        <v>149</v>
      </c>
      <c r="D13" s="4" t="s">
        <v>65</v>
      </c>
      <c r="E13" s="5">
        <v>0</v>
      </c>
      <c r="F13" s="4" t="s">
        <v>79</v>
      </c>
      <c r="G13" s="5">
        <v>5</v>
      </c>
      <c r="H13" s="4" t="s">
        <v>150</v>
      </c>
      <c r="I13" s="7"/>
      <c r="J13" s="7"/>
      <c r="K13" s="11"/>
    </row>
    <row r="14" spans="1:15" ht="19.5" customHeight="1">
      <c r="A14" s="7"/>
      <c r="B14" s="16" t="s">
        <v>80</v>
      </c>
      <c r="C14" s="7"/>
      <c r="D14" s="7"/>
      <c r="E14" s="7"/>
      <c r="F14" s="7"/>
      <c r="G14" s="13">
        <f>G4+G8+G9+G10+G11+G12+G13</f>
        <v>100</v>
      </c>
      <c r="H14" s="7"/>
      <c r="I14" s="7"/>
      <c r="J14" s="246">
        <f>J4+J8+J9+J10+J11+J12+J13</f>
        <v>0</v>
      </c>
      <c r="K14" s="11"/>
    </row>
  </sheetData>
  <mergeCells count="10">
    <mergeCell ref="I1:J1"/>
    <mergeCell ref="A2:J2"/>
    <mergeCell ref="B4:B7"/>
    <mergeCell ref="C4:C7"/>
    <mergeCell ref="A4:A7"/>
    <mergeCell ref="F4:F7"/>
    <mergeCell ref="H4:H7"/>
    <mergeCell ref="G4:G7"/>
    <mergeCell ref="I4:I7"/>
    <mergeCell ref="J4:J7"/>
  </mergeCells>
  <pageMargins left="0" right="0" top="0" bottom="0" header="0" footer="0"/>
  <pageSetup scale="52"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8"/>
  <sheetViews>
    <sheetView showGridLines="0" view="pageBreakPreview" zoomScale="70" zoomScaleNormal="80" zoomScaleSheetLayoutView="70" workbookViewId="0">
      <selection activeCell="E33" sqref="E33"/>
    </sheetView>
  </sheetViews>
  <sheetFormatPr defaultColWidth="8.85546875" defaultRowHeight="15" customHeight="1"/>
  <cols>
    <col min="1" max="1" width="8" style="45" customWidth="1"/>
    <col min="2" max="2" width="32.28515625" style="45" customWidth="1"/>
    <col min="3" max="3" width="10.42578125" style="45" customWidth="1"/>
    <col min="4" max="4" width="28.42578125" style="45" customWidth="1"/>
    <col min="5" max="5" width="18" style="45" customWidth="1"/>
    <col min="6" max="6" width="20.140625" style="45" customWidth="1"/>
    <col min="7" max="7" width="12.42578125" style="45" customWidth="1"/>
    <col min="8" max="8" width="33.28515625" style="45" customWidth="1"/>
    <col min="9" max="9" width="7.7109375" style="45" customWidth="1"/>
    <col min="10" max="10" width="40.42578125" style="45" customWidth="1"/>
    <col min="11" max="11" width="8.85546875" style="45" customWidth="1"/>
    <col min="12" max="16384" width="8.85546875" style="45"/>
  </cols>
  <sheetData>
    <row r="1" spans="1:15" ht="87" customHeight="1">
      <c r="A1" s="160"/>
      <c r="B1" s="160"/>
      <c r="C1" s="160"/>
      <c r="D1" s="160"/>
      <c r="E1" s="160"/>
      <c r="F1" s="160"/>
      <c r="G1" s="160"/>
      <c r="H1" s="160"/>
      <c r="I1" s="457" t="s">
        <v>417</v>
      </c>
      <c r="J1" s="457"/>
    </row>
    <row r="2" spans="1:15" ht="32.25" customHeight="1">
      <c r="A2" s="524" t="s">
        <v>218</v>
      </c>
      <c r="B2" s="525"/>
      <c r="C2" s="525"/>
      <c r="D2" s="525"/>
      <c r="E2" s="525"/>
      <c r="F2" s="525"/>
      <c r="G2" s="525"/>
      <c r="H2" s="525"/>
      <c r="I2" s="525"/>
      <c r="J2" s="525"/>
    </row>
    <row r="3" spans="1:15" ht="45" customHeight="1">
      <c r="A3" s="133" t="s">
        <v>0</v>
      </c>
      <c r="B3" s="133" t="s">
        <v>1</v>
      </c>
      <c r="C3" s="133" t="s">
        <v>2</v>
      </c>
      <c r="D3" s="133" t="s">
        <v>3</v>
      </c>
      <c r="E3" s="133" t="s">
        <v>4</v>
      </c>
      <c r="F3" s="133" t="s">
        <v>5</v>
      </c>
      <c r="G3" s="133" t="s">
        <v>181</v>
      </c>
      <c r="H3" s="133" t="s">
        <v>7</v>
      </c>
      <c r="I3" s="133" t="s">
        <v>8</v>
      </c>
      <c r="J3" s="133" t="s">
        <v>9</v>
      </c>
    </row>
    <row r="4" spans="1:15" ht="53.25" customHeight="1">
      <c r="A4" s="133" t="s">
        <v>162</v>
      </c>
      <c r="B4" s="515" t="s">
        <v>132</v>
      </c>
      <c r="C4" s="516"/>
      <c r="D4" s="516"/>
      <c r="E4" s="164"/>
      <c r="F4" s="164"/>
      <c r="G4" s="162">
        <f>G5+G9</f>
        <v>45</v>
      </c>
      <c r="H4" s="164"/>
      <c r="I4" s="164"/>
      <c r="J4" s="164"/>
      <c r="O4" s="55"/>
    </row>
    <row r="5" spans="1:15" ht="37.5" customHeight="1">
      <c r="A5" s="526" t="s">
        <v>11</v>
      </c>
      <c r="B5" s="527" t="s">
        <v>219</v>
      </c>
      <c r="C5" s="527" t="s">
        <v>15</v>
      </c>
      <c r="D5" s="159" t="s">
        <v>16</v>
      </c>
      <c r="E5" s="159" t="s">
        <v>33</v>
      </c>
      <c r="F5" s="527" t="s">
        <v>58</v>
      </c>
      <c r="G5" s="528">
        <v>15</v>
      </c>
      <c r="H5" s="527" t="s">
        <v>220</v>
      </c>
      <c r="I5" s="531"/>
      <c r="J5" s="534"/>
    </row>
    <row r="6" spans="1:15" ht="32.25" customHeight="1">
      <c r="A6" s="510"/>
      <c r="B6" s="518"/>
      <c r="C6" s="518"/>
      <c r="D6" s="46" t="s">
        <v>18</v>
      </c>
      <c r="E6" s="46" t="s">
        <v>35</v>
      </c>
      <c r="F6" s="518"/>
      <c r="G6" s="529"/>
      <c r="H6" s="518"/>
      <c r="I6" s="532"/>
      <c r="J6" s="521"/>
    </row>
    <row r="7" spans="1:15" ht="24.75" customHeight="1">
      <c r="A7" s="510"/>
      <c r="B7" s="518"/>
      <c r="C7" s="518"/>
      <c r="D7" s="46" t="s">
        <v>20</v>
      </c>
      <c r="E7" s="46" t="s">
        <v>36</v>
      </c>
      <c r="F7" s="518"/>
      <c r="G7" s="529"/>
      <c r="H7" s="518"/>
      <c r="I7" s="532"/>
      <c r="J7" s="521"/>
    </row>
    <row r="8" spans="1:15" ht="36.75" customHeight="1">
      <c r="A8" s="511"/>
      <c r="B8" s="519"/>
      <c r="C8" s="519"/>
      <c r="D8" s="46" t="s">
        <v>22</v>
      </c>
      <c r="E8" s="46" t="s">
        <v>30</v>
      </c>
      <c r="F8" s="518"/>
      <c r="G8" s="530"/>
      <c r="H8" s="519"/>
      <c r="I8" s="533"/>
      <c r="J8" s="522"/>
    </row>
    <row r="9" spans="1:15" ht="67.5" customHeight="1">
      <c r="A9" s="50" t="s">
        <v>26</v>
      </c>
      <c r="B9" s="65" t="s">
        <v>221</v>
      </c>
      <c r="C9" s="48"/>
      <c r="D9" s="48"/>
      <c r="E9" s="48"/>
      <c r="F9" s="518"/>
      <c r="G9" s="52">
        <f>G10+G14+G18</f>
        <v>30</v>
      </c>
      <c r="H9" s="51"/>
      <c r="I9" s="56"/>
      <c r="J9" s="97"/>
    </row>
    <row r="10" spans="1:15" ht="30" customHeight="1">
      <c r="A10" s="509" t="s">
        <v>28</v>
      </c>
      <c r="B10" s="517" t="s">
        <v>222</v>
      </c>
      <c r="C10" s="517" t="s">
        <v>15</v>
      </c>
      <c r="D10" s="99" t="s">
        <v>16</v>
      </c>
      <c r="E10" s="99" t="s">
        <v>33</v>
      </c>
      <c r="F10" s="535"/>
      <c r="G10" s="537">
        <v>10</v>
      </c>
      <c r="H10" s="517" t="s">
        <v>223</v>
      </c>
      <c r="I10" s="512"/>
      <c r="J10" s="520"/>
    </row>
    <row r="11" spans="1:15" ht="36.75" customHeight="1">
      <c r="A11" s="510"/>
      <c r="B11" s="518"/>
      <c r="C11" s="518"/>
      <c r="D11" s="46" t="s">
        <v>18</v>
      </c>
      <c r="E11" s="46" t="s">
        <v>35</v>
      </c>
      <c r="F11" s="518"/>
      <c r="G11" s="529"/>
      <c r="H11" s="518"/>
      <c r="I11" s="513"/>
      <c r="J11" s="521"/>
    </row>
    <row r="12" spans="1:15" ht="22.5" customHeight="1">
      <c r="A12" s="510"/>
      <c r="B12" s="518"/>
      <c r="C12" s="518"/>
      <c r="D12" s="46" t="s">
        <v>20</v>
      </c>
      <c r="E12" s="46" t="s">
        <v>36</v>
      </c>
      <c r="F12" s="518"/>
      <c r="G12" s="529"/>
      <c r="H12" s="518"/>
      <c r="I12" s="513"/>
      <c r="J12" s="521"/>
    </row>
    <row r="13" spans="1:15" ht="46.5" customHeight="1">
      <c r="A13" s="511"/>
      <c r="B13" s="519"/>
      <c r="C13" s="519"/>
      <c r="D13" s="46" t="s">
        <v>22</v>
      </c>
      <c r="E13" s="46" t="s">
        <v>30</v>
      </c>
      <c r="F13" s="518"/>
      <c r="G13" s="530"/>
      <c r="H13" s="519"/>
      <c r="I13" s="514"/>
      <c r="J13" s="522"/>
    </row>
    <row r="14" spans="1:15" ht="22.5" customHeight="1">
      <c r="A14" s="509" t="s">
        <v>31</v>
      </c>
      <c r="B14" s="523" t="s">
        <v>224</v>
      </c>
      <c r="C14" s="523" t="s">
        <v>15</v>
      </c>
      <c r="D14" s="46" t="s">
        <v>16</v>
      </c>
      <c r="E14" s="46" t="s">
        <v>33</v>
      </c>
      <c r="F14" s="518"/>
      <c r="G14" s="536">
        <v>10</v>
      </c>
      <c r="H14" s="523" t="s">
        <v>225</v>
      </c>
      <c r="I14" s="512"/>
      <c r="J14" s="520"/>
    </row>
    <row r="15" spans="1:15" ht="32.25" customHeight="1">
      <c r="A15" s="510"/>
      <c r="B15" s="518"/>
      <c r="C15" s="518"/>
      <c r="D15" s="46" t="s">
        <v>18</v>
      </c>
      <c r="E15" s="46" t="s">
        <v>35</v>
      </c>
      <c r="F15" s="518"/>
      <c r="G15" s="529"/>
      <c r="H15" s="518"/>
      <c r="I15" s="513"/>
      <c r="J15" s="521"/>
    </row>
    <row r="16" spans="1:15" ht="22.5" customHeight="1">
      <c r="A16" s="510"/>
      <c r="B16" s="518"/>
      <c r="C16" s="518"/>
      <c r="D16" s="46" t="s">
        <v>20</v>
      </c>
      <c r="E16" s="46" t="s">
        <v>36</v>
      </c>
      <c r="F16" s="518"/>
      <c r="G16" s="529"/>
      <c r="H16" s="518"/>
      <c r="I16" s="513"/>
      <c r="J16" s="521"/>
    </row>
    <row r="17" spans="1:10" ht="38.25" customHeight="1">
      <c r="A17" s="511"/>
      <c r="B17" s="519"/>
      <c r="C17" s="519"/>
      <c r="D17" s="46" t="s">
        <v>22</v>
      </c>
      <c r="E17" s="46" t="s">
        <v>30</v>
      </c>
      <c r="F17" s="518"/>
      <c r="G17" s="530"/>
      <c r="H17" s="519"/>
      <c r="I17" s="514"/>
      <c r="J17" s="522"/>
    </row>
    <row r="18" spans="1:10" ht="24" customHeight="1">
      <c r="A18" s="509" t="s">
        <v>40</v>
      </c>
      <c r="B18" s="523" t="s">
        <v>226</v>
      </c>
      <c r="C18" s="523" t="s">
        <v>15</v>
      </c>
      <c r="D18" s="46" t="s">
        <v>16</v>
      </c>
      <c r="E18" s="46" t="s">
        <v>33</v>
      </c>
      <c r="F18" s="518"/>
      <c r="G18" s="536">
        <v>10</v>
      </c>
      <c r="H18" s="523" t="s">
        <v>227</v>
      </c>
      <c r="I18" s="512"/>
      <c r="J18" s="520"/>
    </row>
    <row r="19" spans="1:10" ht="39" customHeight="1">
      <c r="A19" s="510"/>
      <c r="B19" s="518"/>
      <c r="C19" s="518"/>
      <c r="D19" s="46" t="s">
        <v>18</v>
      </c>
      <c r="E19" s="46" t="s">
        <v>35</v>
      </c>
      <c r="F19" s="518"/>
      <c r="G19" s="529"/>
      <c r="H19" s="518"/>
      <c r="I19" s="513"/>
      <c r="J19" s="521"/>
    </row>
    <row r="20" spans="1:10" ht="32.25" customHeight="1">
      <c r="A20" s="510"/>
      <c r="B20" s="518"/>
      <c r="C20" s="518"/>
      <c r="D20" s="46" t="s">
        <v>20</v>
      </c>
      <c r="E20" s="46" t="s">
        <v>36</v>
      </c>
      <c r="F20" s="518"/>
      <c r="G20" s="529"/>
      <c r="H20" s="518"/>
      <c r="I20" s="513"/>
      <c r="J20" s="521"/>
    </row>
    <row r="21" spans="1:10" ht="35.25" customHeight="1">
      <c r="A21" s="511"/>
      <c r="B21" s="519"/>
      <c r="C21" s="519"/>
      <c r="D21" s="46" t="s">
        <v>22</v>
      </c>
      <c r="E21" s="46" t="s">
        <v>30</v>
      </c>
      <c r="F21" s="519"/>
      <c r="G21" s="530"/>
      <c r="H21" s="519"/>
      <c r="I21" s="514"/>
      <c r="J21" s="522"/>
    </row>
    <row r="22" spans="1:10" ht="100.5" customHeight="1">
      <c r="A22" s="50" t="s">
        <v>50</v>
      </c>
      <c r="B22" s="46" t="s">
        <v>228</v>
      </c>
      <c r="C22" s="66" t="s">
        <v>15</v>
      </c>
      <c r="D22" s="50" t="s">
        <v>65</v>
      </c>
      <c r="E22" s="52">
        <v>6</v>
      </c>
      <c r="F22" s="46" t="s">
        <v>229</v>
      </c>
      <c r="G22" s="52">
        <v>10</v>
      </c>
      <c r="H22" s="46" t="s">
        <v>230</v>
      </c>
      <c r="I22" s="56"/>
      <c r="J22" s="97"/>
    </row>
    <row r="23" spans="1:10" ht="28.5" customHeight="1">
      <c r="A23" s="50" t="s">
        <v>53</v>
      </c>
      <c r="B23" s="46" t="s">
        <v>231</v>
      </c>
      <c r="C23" s="48"/>
      <c r="D23" s="51"/>
      <c r="E23" s="51"/>
      <c r="F23" s="48"/>
      <c r="G23" s="52">
        <f>G24+G25</f>
        <v>20</v>
      </c>
      <c r="H23" s="48"/>
      <c r="I23" s="56"/>
      <c r="J23" s="97"/>
    </row>
    <row r="24" spans="1:10" ht="120" customHeight="1">
      <c r="A24" s="50" t="s">
        <v>56</v>
      </c>
      <c r="B24" s="46" t="s">
        <v>232</v>
      </c>
      <c r="C24" s="46" t="s">
        <v>15</v>
      </c>
      <c r="D24" s="50" t="s">
        <v>65</v>
      </c>
      <c r="E24" s="52">
        <v>80</v>
      </c>
      <c r="F24" s="46" t="s">
        <v>229</v>
      </c>
      <c r="G24" s="52">
        <v>10</v>
      </c>
      <c r="H24" s="46" t="s">
        <v>233</v>
      </c>
      <c r="I24" s="56"/>
      <c r="J24" s="97"/>
    </row>
    <row r="25" spans="1:10" ht="178.5" customHeight="1">
      <c r="A25" s="50" t="s">
        <v>62</v>
      </c>
      <c r="B25" s="46" t="s">
        <v>234</v>
      </c>
      <c r="C25" s="46" t="s">
        <v>15</v>
      </c>
      <c r="D25" s="50" t="s">
        <v>65</v>
      </c>
      <c r="E25" s="52">
        <v>60</v>
      </c>
      <c r="F25" s="46" t="s">
        <v>229</v>
      </c>
      <c r="G25" s="52">
        <v>10</v>
      </c>
      <c r="H25" s="46" t="s">
        <v>328</v>
      </c>
      <c r="I25" s="56"/>
      <c r="J25" s="97"/>
    </row>
    <row r="26" spans="1:10" ht="180.6" customHeight="1">
      <c r="A26" s="50" t="s">
        <v>64</v>
      </c>
      <c r="B26" s="46" t="s">
        <v>67</v>
      </c>
      <c r="C26" s="46" t="s">
        <v>68</v>
      </c>
      <c r="D26" s="46" t="s">
        <v>69</v>
      </c>
      <c r="E26" s="46" t="s">
        <v>70</v>
      </c>
      <c r="F26" s="46" t="s">
        <v>71</v>
      </c>
      <c r="G26" s="47">
        <v>3</v>
      </c>
      <c r="H26" s="46" t="s">
        <v>82</v>
      </c>
      <c r="I26" s="59"/>
      <c r="J26" s="77"/>
    </row>
    <row r="27" spans="1:10" ht="90" customHeight="1">
      <c r="A27" s="50" t="s">
        <v>66</v>
      </c>
      <c r="B27" s="46" t="s">
        <v>72</v>
      </c>
      <c r="C27" s="46" t="s">
        <v>54</v>
      </c>
      <c r="D27" s="46" t="s">
        <v>69</v>
      </c>
      <c r="E27" s="49">
        <v>1</v>
      </c>
      <c r="F27" s="46" t="s">
        <v>58</v>
      </c>
      <c r="G27" s="47">
        <v>2</v>
      </c>
      <c r="H27" s="46" t="s">
        <v>73</v>
      </c>
      <c r="I27" s="59"/>
      <c r="J27" s="77"/>
    </row>
    <row r="28" spans="1:10" ht="79.900000000000006" customHeight="1">
      <c r="A28" s="47">
        <v>6</v>
      </c>
      <c r="B28" s="106" t="s">
        <v>141</v>
      </c>
      <c r="C28" s="106" t="s">
        <v>15</v>
      </c>
      <c r="D28" s="106" t="s">
        <v>65</v>
      </c>
      <c r="E28" s="106" t="s">
        <v>142</v>
      </c>
      <c r="F28" s="46" t="s">
        <v>58</v>
      </c>
      <c r="G28" s="88">
        <v>5</v>
      </c>
      <c r="H28" s="106" t="s">
        <v>143</v>
      </c>
      <c r="I28" s="97"/>
      <c r="J28" s="97"/>
    </row>
    <row r="29" spans="1:10" ht="60" customHeight="1">
      <c r="A29" s="88">
        <v>7</v>
      </c>
      <c r="B29" s="86" t="s">
        <v>144</v>
      </c>
      <c r="C29" s="86" t="s">
        <v>145</v>
      </c>
      <c r="D29" s="86" t="s">
        <v>65</v>
      </c>
      <c r="E29" s="89">
        <v>1</v>
      </c>
      <c r="F29" s="86" t="s">
        <v>58</v>
      </c>
      <c r="G29" s="88">
        <v>3</v>
      </c>
      <c r="H29" s="86" t="s">
        <v>73</v>
      </c>
      <c r="I29" s="56"/>
      <c r="J29" s="97"/>
    </row>
    <row r="30" spans="1:10">
      <c r="A30" s="483">
        <v>8</v>
      </c>
      <c r="B30" s="486" t="s">
        <v>331</v>
      </c>
      <c r="C30" s="486" t="s">
        <v>15</v>
      </c>
      <c r="D30" s="267" t="s">
        <v>16</v>
      </c>
      <c r="E30" s="267" t="s">
        <v>455</v>
      </c>
      <c r="F30" s="486" t="s">
        <v>52</v>
      </c>
      <c r="G30" s="483">
        <v>2</v>
      </c>
      <c r="H30" s="474" t="s">
        <v>332</v>
      </c>
      <c r="I30" s="477"/>
      <c r="J30" s="480"/>
    </row>
    <row r="31" spans="1:10">
      <c r="A31" s="484"/>
      <c r="B31" s="484"/>
      <c r="C31" s="484"/>
      <c r="D31" s="267" t="s">
        <v>18</v>
      </c>
      <c r="E31" s="268">
        <v>80</v>
      </c>
      <c r="F31" s="484"/>
      <c r="G31" s="487"/>
      <c r="H31" s="475"/>
      <c r="I31" s="478"/>
      <c r="J31" s="481"/>
    </row>
    <row r="32" spans="1:10">
      <c r="A32" s="484"/>
      <c r="B32" s="484"/>
      <c r="C32" s="484"/>
      <c r="D32" s="267" t="s">
        <v>20</v>
      </c>
      <c r="E32" s="267" t="s">
        <v>456</v>
      </c>
      <c r="F32" s="484"/>
      <c r="G32" s="487"/>
      <c r="H32" s="475"/>
      <c r="I32" s="478"/>
      <c r="J32" s="481"/>
    </row>
    <row r="33" spans="1:10" ht="128.25" customHeight="1">
      <c r="A33" s="485"/>
      <c r="B33" s="485"/>
      <c r="C33" s="485"/>
      <c r="D33" s="267" t="s">
        <v>22</v>
      </c>
      <c r="E33" s="267" t="s">
        <v>453</v>
      </c>
      <c r="F33" s="485"/>
      <c r="G33" s="488"/>
      <c r="H33" s="476"/>
      <c r="I33" s="479"/>
      <c r="J33" s="482"/>
    </row>
    <row r="34" spans="1:10" ht="135" customHeight="1">
      <c r="A34" s="47">
        <v>9</v>
      </c>
      <c r="B34" s="46" t="s">
        <v>147</v>
      </c>
      <c r="C34" s="46" t="s">
        <v>77</v>
      </c>
      <c r="D34" s="46" t="s">
        <v>65</v>
      </c>
      <c r="E34" s="46" t="s">
        <v>78</v>
      </c>
      <c r="F34" s="46" t="s">
        <v>79</v>
      </c>
      <c r="G34" s="47">
        <v>5</v>
      </c>
      <c r="H34" s="46" t="s">
        <v>83</v>
      </c>
      <c r="I34" s="56"/>
      <c r="J34" s="97"/>
    </row>
    <row r="35" spans="1:10" ht="75" customHeight="1">
      <c r="A35" s="47">
        <v>10</v>
      </c>
      <c r="B35" s="46" t="s">
        <v>148</v>
      </c>
      <c r="C35" s="46" t="s">
        <v>149</v>
      </c>
      <c r="D35" s="46" t="s">
        <v>65</v>
      </c>
      <c r="E35" s="47">
        <v>0</v>
      </c>
      <c r="F35" s="46" t="s">
        <v>79</v>
      </c>
      <c r="G35" s="47">
        <v>5</v>
      </c>
      <c r="H35" s="46" t="s">
        <v>150</v>
      </c>
      <c r="I35" s="56"/>
      <c r="J35" s="97"/>
    </row>
    <row r="36" spans="1:10" ht="14.45" customHeight="1">
      <c r="A36" s="50"/>
      <c r="B36" s="50" t="s">
        <v>80</v>
      </c>
      <c r="C36" s="51"/>
      <c r="D36" s="51"/>
      <c r="E36" s="51"/>
      <c r="F36" s="51"/>
      <c r="G36" s="52">
        <f>G4+G22+G23+G26+G27+G28+G29+G34+G35+G30</f>
        <v>100</v>
      </c>
      <c r="H36" s="51"/>
      <c r="I36" s="51"/>
      <c r="J36" s="248">
        <f>J5+J10+J14+J18+J22+J24+J25+J26+J27+J28+J29+J34+J35+J30</f>
        <v>0</v>
      </c>
    </row>
    <row r="37" spans="1:10" ht="13.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</row>
    <row r="38" spans="1:10" ht="30" customHeight="1">
      <c r="A38" s="54"/>
      <c r="B38" s="57" t="s">
        <v>81</v>
      </c>
      <c r="C38" s="54"/>
      <c r="D38" s="54"/>
      <c r="E38" s="54"/>
      <c r="F38" s="54"/>
      <c r="G38" s="54"/>
      <c r="H38" s="54"/>
      <c r="I38" s="54"/>
      <c r="J38" s="54"/>
    </row>
  </sheetData>
  <mergeCells count="40">
    <mergeCell ref="H30:H33"/>
    <mergeCell ref="I30:I33"/>
    <mergeCell ref="J30:J33"/>
    <mergeCell ref="A30:A33"/>
    <mergeCell ref="B30:B33"/>
    <mergeCell ref="C30:C33"/>
    <mergeCell ref="F30:F33"/>
    <mergeCell ref="G30:G33"/>
    <mergeCell ref="I1:J1"/>
    <mergeCell ref="J10:J13"/>
    <mergeCell ref="B10:B13"/>
    <mergeCell ref="C10:C13"/>
    <mergeCell ref="A2:J2"/>
    <mergeCell ref="A5:A8"/>
    <mergeCell ref="B5:B8"/>
    <mergeCell ref="C5:C8"/>
    <mergeCell ref="G5:G8"/>
    <mergeCell ref="H5:H8"/>
    <mergeCell ref="I5:I8"/>
    <mergeCell ref="J5:J8"/>
    <mergeCell ref="F5:F21"/>
    <mergeCell ref="G18:G21"/>
    <mergeCell ref="G10:G13"/>
    <mergeCell ref="G14:G17"/>
    <mergeCell ref="J18:J21"/>
    <mergeCell ref="I14:I17"/>
    <mergeCell ref="J14:J17"/>
    <mergeCell ref="B18:B21"/>
    <mergeCell ref="C18:C21"/>
    <mergeCell ref="B14:B17"/>
    <mergeCell ref="C14:C17"/>
    <mergeCell ref="H14:H17"/>
    <mergeCell ref="H18:H21"/>
    <mergeCell ref="A14:A17"/>
    <mergeCell ref="A18:A21"/>
    <mergeCell ref="I18:I21"/>
    <mergeCell ref="B4:D4"/>
    <mergeCell ref="I10:I13"/>
    <mergeCell ref="A10:A13"/>
    <mergeCell ref="H10:H13"/>
  </mergeCells>
  <pageMargins left="0" right="0" top="0" bottom="0" header="0" footer="0"/>
  <pageSetup scale="49" fitToHeight="0"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7"/>
  <sheetViews>
    <sheetView view="pageBreakPreview" topLeftCell="B1" zoomScale="60" zoomScaleNormal="63" workbookViewId="0">
      <selection activeCell="O11" sqref="O11"/>
    </sheetView>
  </sheetViews>
  <sheetFormatPr defaultColWidth="8.85546875" defaultRowHeight="15.4" customHeight="1"/>
  <cols>
    <col min="1" max="1" width="9.7109375" style="44" customWidth="1"/>
    <col min="2" max="2" width="27.7109375" style="44" customWidth="1"/>
    <col min="3" max="3" width="18.85546875" style="44" customWidth="1"/>
    <col min="4" max="4" width="20.85546875" style="44" customWidth="1"/>
    <col min="5" max="5" width="21.42578125" style="44" customWidth="1"/>
    <col min="6" max="6" width="23.42578125" style="44" customWidth="1"/>
    <col min="7" max="7" width="27.140625" style="44" customWidth="1"/>
    <col min="8" max="8" width="33.140625" style="44" customWidth="1"/>
    <col min="9" max="9" width="27.140625" style="44" customWidth="1"/>
    <col min="10" max="10" width="43" style="44" customWidth="1"/>
    <col min="11" max="11" width="8.85546875" style="44" customWidth="1"/>
    <col min="12" max="16384" width="8.85546875" style="44"/>
  </cols>
  <sheetData>
    <row r="1" spans="1:15" ht="13.5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</row>
    <row r="2" spans="1:15" ht="78.75" customHeight="1">
      <c r="A2" s="171"/>
      <c r="B2" s="171"/>
      <c r="C2" s="171"/>
      <c r="D2" s="171"/>
      <c r="E2" s="171"/>
      <c r="F2" s="171"/>
      <c r="G2" s="171"/>
      <c r="H2" s="171"/>
      <c r="I2" s="538" t="s">
        <v>418</v>
      </c>
      <c r="J2" s="538"/>
    </row>
    <row r="3" spans="1:15" ht="29.25" customHeight="1">
      <c r="A3" s="173" t="s">
        <v>327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5" ht="30" customHeight="1">
      <c r="A4" s="103" t="s">
        <v>0</v>
      </c>
      <c r="B4" s="103" t="s">
        <v>1</v>
      </c>
      <c r="C4" s="103" t="s">
        <v>2</v>
      </c>
      <c r="D4" s="103" t="s">
        <v>3</v>
      </c>
      <c r="E4" s="103" t="s">
        <v>4</v>
      </c>
      <c r="F4" s="103" t="s">
        <v>5</v>
      </c>
      <c r="G4" s="103" t="s">
        <v>181</v>
      </c>
      <c r="H4" s="103" t="s">
        <v>7</v>
      </c>
      <c r="I4" s="103" t="s">
        <v>8</v>
      </c>
      <c r="J4" s="103" t="s">
        <v>9</v>
      </c>
      <c r="O4" s="58"/>
    </row>
    <row r="5" spans="1:15" ht="89.25" customHeight="1">
      <c r="A5" s="103" t="s">
        <v>162</v>
      </c>
      <c r="B5" s="105" t="s">
        <v>74</v>
      </c>
      <c r="C5" s="105" t="s">
        <v>75</v>
      </c>
      <c r="D5" s="105" t="s">
        <v>65</v>
      </c>
      <c r="E5" s="141">
        <v>1</v>
      </c>
      <c r="F5" s="105" t="s">
        <v>58</v>
      </c>
      <c r="G5" s="142">
        <v>50</v>
      </c>
      <c r="H5" s="105" t="s">
        <v>73</v>
      </c>
      <c r="I5" s="141"/>
      <c r="J5" s="121"/>
    </row>
    <row r="6" spans="1:15" ht="129.75" customHeight="1">
      <c r="A6" s="103" t="s">
        <v>50</v>
      </c>
      <c r="B6" s="103" t="s">
        <v>148</v>
      </c>
      <c r="C6" s="103" t="s">
        <v>149</v>
      </c>
      <c r="D6" s="103" t="s">
        <v>65</v>
      </c>
      <c r="E6" s="155">
        <v>0</v>
      </c>
      <c r="F6" s="103" t="s">
        <v>79</v>
      </c>
      <c r="G6" s="135">
        <v>50</v>
      </c>
      <c r="H6" s="103" t="s">
        <v>150</v>
      </c>
      <c r="I6" s="137"/>
      <c r="J6" s="137"/>
    </row>
    <row r="7" spans="1:15" ht="15">
      <c r="A7" s="174"/>
      <c r="B7" s="144" t="s">
        <v>80</v>
      </c>
      <c r="C7" s="145"/>
      <c r="D7" s="145"/>
      <c r="E7" s="145"/>
      <c r="F7" s="145"/>
      <c r="G7" s="146">
        <v>100</v>
      </c>
      <c r="H7" s="145"/>
      <c r="I7" s="145"/>
      <c r="J7" s="245">
        <f>SUM(J5:J6)</f>
        <v>0</v>
      </c>
    </row>
  </sheetData>
  <mergeCells count="1">
    <mergeCell ref="I2:J2"/>
  </mergeCells>
  <pageMargins left="0" right="0" top="0" bottom="0" header="0" footer="0"/>
  <pageSetup paperSize="9" scale="3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5"/>
  <sheetViews>
    <sheetView showGridLines="0" view="pageBreakPreview" zoomScale="86" zoomScaleNormal="80" zoomScaleSheetLayoutView="86" workbookViewId="0">
      <selection activeCell="G17" sqref="G17:G20"/>
    </sheetView>
  </sheetViews>
  <sheetFormatPr defaultColWidth="8.85546875" defaultRowHeight="15" customHeight="1"/>
  <cols>
    <col min="1" max="1" width="3.85546875" style="29" customWidth="1"/>
    <col min="2" max="2" width="28.7109375" style="29" customWidth="1"/>
    <col min="3" max="3" width="13.7109375" style="29" customWidth="1"/>
    <col min="4" max="4" width="27.7109375" style="29" customWidth="1"/>
    <col min="5" max="5" width="10" style="29" customWidth="1"/>
    <col min="6" max="6" width="24" style="29" customWidth="1"/>
    <col min="7" max="7" width="11" style="29" customWidth="1"/>
    <col min="8" max="8" width="37.7109375" style="29" customWidth="1"/>
    <col min="9" max="9" width="8.140625" style="29" customWidth="1"/>
    <col min="10" max="10" width="46.5703125" style="29" customWidth="1"/>
    <col min="11" max="11" width="8.85546875" style="29" customWidth="1"/>
    <col min="12" max="16384" width="8.85546875" style="29"/>
  </cols>
  <sheetData>
    <row r="1" spans="1:15" ht="85.5" customHeight="1">
      <c r="A1" s="129"/>
      <c r="B1" s="129"/>
      <c r="C1" s="129"/>
      <c r="D1" s="129"/>
      <c r="E1" s="129"/>
      <c r="F1" s="129"/>
      <c r="G1" s="129"/>
      <c r="H1" s="129"/>
      <c r="I1" s="457" t="s">
        <v>419</v>
      </c>
      <c r="J1" s="457"/>
    </row>
    <row r="2" spans="1:15" ht="34.5" customHeight="1">
      <c r="A2" s="458" t="s">
        <v>236</v>
      </c>
      <c r="B2" s="459"/>
      <c r="C2" s="459"/>
      <c r="D2" s="459"/>
      <c r="E2" s="459"/>
      <c r="F2" s="459"/>
      <c r="G2" s="459"/>
      <c r="H2" s="459"/>
      <c r="I2" s="459"/>
      <c r="J2" s="459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53.25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</f>
        <v>45</v>
      </c>
      <c r="H4" s="137"/>
      <c r="I4" s="137"/>
      <c r="J4" s="137"/>
      <c r="O4" s="58"/>
    </row>
    <row r="5" spans="1:15" ht="15" customHeight="1">
      <c r="A5" s="548" t="s">
        <v>11</v>
      </c>
      <c r="B5" s="539" t="s">
        <v>219</v>
      </c>
      <c r="C5" s="539" t="s">
        <v>15</v>
      </c>
      <c r="D5" s="117" t="s">
        <v>16</v>
      </c>
      <c r="E5" s="117" t="s">
        <v>33</v>
      </c>
      <c r="F5" s="548" t="s">
        <v>58</v>
      </c>
      <c r="G5" s="551">
        <v>45</v>
      </c>
      <c r="H5" s="539" t="s">
        <v>220</v>
      </c>
      <c r="I5" s="542"/>
      <c r="J5" s="545"/>
    </row>
    <row r="6" spans="1:15" ht="14.45" customHeight="1">
      <c r="A6" s="549"/>
      <c r="B6" s="540"/>
      <c r="C6" s="540"/>
      <c r="D6" s="4" t="s">
        <v>18</v>
      </c>
      <c r="E6" s="4" t="s">
        <v>35</v>
      </c>
      <c r="F6" s="550"/>
      <c r="G6" s="552"/>
      <c r="H6" s="540"/>
      <c r="I6" s="543"/>
      <c r="J6" s="546"/>
    </row>
    <row r="7" spans="1:15" ht="14.45" customHeight="1">
      <c r="A7" s="549"/>
      <c r="B7" s="540"/>
      <c r="C7" s="540"/>
      <c r="D7" s="4" t="s">
        <v>20</v>
      </c>
      <c r="E7" s="4" t="s">
        <v>36</v>
      </c>
      <c r="F7" s="550"/>
      <c r="G7" s="552"/>
      <c r="H7" s="540"/>
      <c r="I7" s="543"/>
      <c r="J7" s="546"/>
    </row>
    <row r="8" spans="1:15" ht="52.5" customHeight="1">
      <c r="A8" s="549"/>
      <c r="B8" s="541"/>
      <c r="C8" s="541"/>
      <c r="D8" s="4" t="s">
        <v>22</v>
      </c>
      <c r="E8" s="4" t="s">
        <v>30</v>
      </c>
      <c r="F8" s="550"/>
      <c r="G8" s="553"/>
      <c r="H8" s="541"/>
      <c r="I8" s="544"/>
      <c r="J8" s="547"/>
    </row>
    <row r="9" spans="1:15" ht="89.45" customHeight="1">
      <c r="A9" s="16" t="s">
        <v>50</v>
      </c>
      <c r="B9" s="4" t="s">
        <v>228</v>
      </c>
      <c r="C9" s="28" t="s">
        <v>15</v>
      </c>
      <c r="D9" s="16" t="s">
        <v>65</v>
      </c>
      <c r="E9" s="13">
        <v>16</v>
      </c>
      <c r="F9" s="4" t="s">
        <v>237</v>
      </c>
      <c r="G9" s="13">
        <v>10</v>
      </c>
      <c r="H9" s="4" t="s">
        <v>230</v>
      </c>
      <c r="I9" s="7"/>
      <c r="J9" s="7"/>
    </row>
    <row r="10" spans="1:15" ht="30" customHeight="1">
      <c r="A10" s="13">
        <v>3</v>
      </c>
      <c r="B10" s="4" t="s">
        <v>231</v>
      </c>
      <c r="C10" s="6"/>
      <c r="D10" s="7"/>
      <c r="E10" s="7"/>
      <c r="F10" s="6"/>
      <c r="G10" s="13"/>
      <c r="H10" s="6"/>
      <c r="I10" s="7"/>
      <c r="J10" s="7"/>
    </row>
    <row r="11" spans="1:15" ht="144.75" customHeight="1">
      <c r="A11" s="16" t="s">
        <v>56</v>
      </c>
      <c r="B11" s="4" t="s">
        <v>232</v>
      </c>
      <c r="C11" s="4" t="s">
        <v>15</v>
      </c>
      <c r="D11" s="16" t="s">
        <v>65</v>
      </c>
      <c r="E11" s="13">
        <v>80</v>
      </c>
      <c r="F11" s="4" t="s">
        <v>237</v>
      </c>
      <c r="G11" s="13">
        <v>10</v>
      </c>
      <c r="H11" s="4" t="s">
        <v>233</v>
      </c>
      <c r="I11" s="7"/>
      <c r="J11" s="7"/>
    </row>
    <row r="12" spans="1:15" ht="139.5" customHeight="1">
      <c r="A12" s="16" t="s">
        <v>62</v>
      </c>
      <c r="B12" s="4" t="s">
        <v>234</v>
      </c>
      <c r="C12" s="4" t="s">
        <v>15</v>
      </c>
      <c r="D12" s="16" t="s">
        <v>65</v>
      </c>
      <c r="E12" s="13">
        <v>60</v>
      </c>
      <c r="F12" s="4" t="s">
        <v>237</v>
      </c>
      <c r="G12" s="13">
        <v>10</v>
      </c>
      <c r="H12" s="4" t="s">
        <v>235</v>
      </c>
      <c r="I12" s="7"/>
      <c r="J12" s="7"/>
    </row>
    <row r="13" spans="1:15" ht="210" customHeight="1">
      <c r="A13" s="13">
        <v>4</v>
      </c>
      <c r="B13" s="4" t="s">
        <v>67</v>
      </c>
      <c r="C13" s="4" t="s">
        <v>68</v>
      </c>
      <c r="D13" s="4" t="s">
        <v>69</v>
      </c>
      <c r="E13" s="4" t="s">
        <v>70</v>
      </c>
      <c r="F13" s="4" t="s">
        <v>71</v>
      </c>
      <c r="G13" s="5">
        <v>3</v>
      </c>
      <c r="H13" s="4" t="s">
        <v>82</v>
      </c>
      <c r="I13" s="77"/>
      <c r="J13" s="77"/>
    </row>
    <row r="14" spans="1:15" ht="128.25" customHeight="1">
      <c r="A14" s="13">
        <v>5</v>
      </c>
      <c r="B14" s="4" t="s">
        <v>72</v>
      </c>
      <c r="C14" s="4" t="s">
        <v>54</v>
      </c>
      <c r="D14" s="4" t="s">
        <v>69</v>
      </c>
      <c r="E14" s="8">
        <v>1</v>
      </c>
      <c r="F14" s="4" t="s">
        <v>58</v>
      </c>
      <c r="G14" s="5">
        <v>2</v>
      </c>
      <c r="H14" s="4" t="s">
        <v>73</v>
      </c>
      <c r="I14" s="77"/>
      <c r="J14" s="77"/>
    </row>
    <row r="15" spans="1:15" ht="75" customHeight="1">
      <c r="A15" s="13">
        <v>6</v>
      </c>
      <c r="B15" s="4" t="s">
        <v>141</v>
      </c>
      <c r="C15" s="4" t="s">
        <v>15</v>
      </c>
      <c r="D15" s="4" t="s">
        <v>65</v>
      </c>
      <c r="E15" s="4" t="s">
        <v>142</v>
      </c>
      <c r="F15" s="119" t="s">
        <v>58</v>
      </c>
      <c r="G15" s="5">
        <v>5</v>
      </c>
      <c r="H15" s="4" t="s">
        <v>143</v>
      </c>
      <c r="I15" s="7"/>
      <c r="J15" s="7"/>
    </row>
    <row r="16" spans="1:15" ht="60" customHeight="1">
      <c r="A16" s="13">
        <v>7</v>
      </c>
      <c r="B16" s="87" t="s">
        <v>144</v>
      </c>
      <c r="C16" s="87" t="s">
        <v>145</v>
      </c>
      <c r="D16" s="87" t="s">
        <v>65</v>
      </c>
      <c r="E16" s="90">
        <v>1</v>
      </c>
      <c r="F16" s="87" t="s">
        <v>58</v>
      </c>
      <c r="G16" s="82">
        <v>3</v>
      </c>
      <c r="H16" s="87" t="s">
        <v>73</v>
      </c>
      <c r="I16" s="78"/>
      <c r="J16" s="78"/>
    </row>
    <row r="17" spans="1:10" s="44" customFormat="1">
      <c r="A17" s="483">
        <v>8</v>
      </c>
      <c r="B17" s="486" t="s">
        <v>331</v>
      </c>
      <c r="C17" s="486" t="s">
        <v>15</v>
      </c>
      <c r="D17" s="267" t="s">
        <v>16</v>
      </c>
      <c r="E17" s="267" t="s">
        <v>455</v>
      </c>
      <c r="F17" s="486" t="s">
        <v>52</v>
      </c>
      <c r="G17" s="483">
        <v>2</v>
      </c>
      <c r="H17" s="474" t="s">
        <v>332</v>
      </c>
      <c r="I17" s="477"/>
      <c r="J17" s="480"/>
    </row>
    <row r="18" spans="1:10" s="44" customFormat="1">
      <c r="A18" s="484"/>
      <c r="B18" s="484"/>
      <c r="C18" s="484"/>
      <c r="D18" s="267" t="s">
        <v>18</v>
      </c>
      <c r="E18" s="268">
        <v>80</v>
      </c>
      <c r="F18" s="484"/>
      <c r="G18" s="487"/>
      <c r="H18" s="475"/>
      <c r="I18" s="478"/>
      <c r="J18" s="481"/>
    </row>
    <row r="19" spans="1:10" s="44" customFormat="1">
      <c r="A19" s="484"/>
      <c r="B19" s="484"/>
      <c r="C19" s="484"/>
      <c r="D19" s="267" t="s">
        <v>20</v>
      </c>
      <c r="E19" s="267" t="s">
        <v>456</v>
      </c>
      <c r="F19" s="484"/>
      <c r="G19" s="487"/>
      <c r="H19" s="475"/>
      <c r="I19" s="478"/>
      <c r="J19" s="481"/>
    </row>
    <row r="20" spans="1:10" s="44" customFormat="1">
      <c r="A20" s="485"/>
      <c r="B20" s="485"/>
      <c r="C20" s="485"/>
      <c r="D20" s="267" t="s">
        <v>22</v>
      </c>
      <c r="E20" s="267" t="s">
        <v>453</v>
      </c>
      <c r="F20" s="485"/>
      <c r="G20" s="488"/>
      <c r="H20" s="476"/>
      <c r="I20" s="479"/>
      <c r="J20" s="482"/>
    </row>
    <row r="21" spans="1:10" ht="120" customHeight="1">
      <c r="A21" s="13">
        <v>9</v>
      </c>
      <c r="B21" s="4" t="s">
        <v>147</v>
      </c>
      <c r="C21" s="4" t="s">
        <v>77</v>
      </c>
      <c r="D21" s="4" t="s">
        <v>65</v>
      </c>
      <c r="E21" s="4" t="s">
        <v>78</v>
      </c>
      <c r="F21" s="4" t="s">
        <v>79</v>
      </c>
      <c r="G21" s="5">
        <v>5</v>
      </c>
      <c r="H21" s="4" t="s">
        <v>83</v>
      </c>
      <c r="I21" s="76"/>
      <c r="J21" s="7"/>
    </row>
    <row r="22" spans="1:10" ht="120.75" customHeight="1">
      <c r="A22" s="13">
        <v>10</v>
      </c>
      <c r="B22" s="4" t="s">
        <v>148</v>
      </c>
      <c r="C22" s="4" t="s">
        <v>149</v>
      </c>
      <c r="D22" s="4" t="s">
        <v>65</v>
      </c>
      <c r="E22" s="5">
        <v>0</v>
      </c>
      <c r="F22" s="4" t="s">
        <v>79</v>
      </c>
      <c r="G22" s="5">
        <v>5</v>
      </c>
      <c r="H22" s="4" t="s">
        <v>150</v>
      </c>
      <c r="I22" s="7"/>
      <c r="J22" s="7"/>
    </row>
    <row r="23" spans="1:10" ht="14.45" customHeight="1">
      <c r="A23" s="7"/>
      <c r="B23" s="16" t="s">
        <v>80</v>
      </c>
      <c r="C23" s="7"/>
      <c r="D23" s="7"/>
      <c r="E23" s="7"/>
      <c r="F23" s="7"/>
      <c r="G23" s="13">
        <f>G22+G21+G16+G15+G14+G13+G12+G11+G9+G5+G17</f>
        <v>100</v>
      </c>
      <c r="H23" s="7"/>
      <c r="I23" s="7"/>
      <c r="J23" s="246">
        <f>J5+J9+J11+J12+J13+J14+J15+J16+J21+J22+J17</f>
        <v>0</v>
      </c>
    </row>
    <row r="24" spans="1:10" ht="13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30" customHeight="1">
      <c r="A25" s="3"/>
      <c r="B25" s="9" t="s">
        <v>81</v>
      </c>
      <c r="C25" s="3"/>
      <c r="D25" s="3"/>
      <c r="E25" s="3"/>
      <c r="F25" s="3"/>
      <c r="G25" s="3"/>
      <c r="H25" s="3"/>
      <c r="I25" s="3"/>
      <c r="J25" s="3"/>
    </row>
  </sheetData>
  <mergeCells count="19">
    <mergeCell ref="H17:H20"/>
    <mergeCell ref="I17:I20"/>
    <mergeCell ref="J17:J20"/>
    <mergeCell ref="A17:A20"/>
    <mergeCell ref="B17:B20"/>
    <mergeCell ref="C17:C20"/>
    <mergeCell ref="F17:F20"/>
    <mergeCell ref="G17:G20"/>
    <mergeCell ref="I1:J1"/>
    <mergeCell ref="A2:J2"/>
    <mergeCell ref="H5:H8"/>
    <mergeCell ref="I5:I8"/>
    <mergeCell ref="J5:J8"/>
    <mergeCell ref="A5:A8"/>
    <mergeCell ref="B5:B8"/>
    <mergeCell ref="C5:C8"/>
    <mergeCell ref="F5:F8"/>
    <mergeCell ref="G5:G8"/>
    <mergeCell ref="B4:D4"/>
  </mergeCells>
  <pageMargins left="0.31496099999999999" right="0.31496099999999999" top="0.15748000000000001" bottom="0" header="0.31496099999999999" footer="0.31496099999999999"/>
  <pageSetup scale="47"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4"/>
  <sheetViews>
    <sheetView showGridLines="0" view="pageBreakPreview" zoomScale="60" zoomScaleNormal="90" workbookViewId="0">
      <selection activeCell="H10" sqref="H10:H13"/>
    </sheetView>
  </sheetViews>
  <sheetFormatPr defaultColWidth="8.85546875" defaultRowHeight="15" customHeight="1"/>
  <cols>
    <col min="1" max="1" width="7.28515625" style="30" customWidth="1"/>
    <col min="2" max="2" width="29" style="30" customWidth="1"/>
    <col min="3" max="3" width="11.42578125" style="30" customWidth="1"/>
    <col min="4" max="4" width="28.5703125" style="30" customWidth="1"/>
    <col min="5" max="5" width="9.7109375" style="30" customWidth="1"/>
    <col min="6" max="6" width="20.7109375" style="30" customWidth="1"/>
    <col min="7" max="7" width="11.42578125" style="30" customWidth="1"/>
    <col min="8" max="8" width="41.85546875" style="30" customWidth="1"/>
    <col min="9" max="9" width="20" style="30" customWidth="1"/>
    <col min="10" max="10" width="47.5703125" style="30" customWidth="1"/>
    <col min="11" max="11" width="8.85546875" style="30" customWidth="1"/>
    <col min="12" max="16384" width="8.85546875" style="30"/>
  </cols>
  <sheetData>
    <row r="1" spans="1:15" ht="96.75" customHeight="1">
      <c r="A1" s="129"/>
      <c r="B1" s="129"/>
      <c r="C1" s="129"/>
      <c r="D1" s="129"/>
      <c r="E1" s="129"/>
      <c r="F1" s="129"/>
      <c r="G1" s="129"/>
      <c r="H1" s="129"/>
      <c r="I1" s="129"/>
      <c r="J1" s="251" t="s">
        <v>420</v>
      </c>
    </row>
    <row r="2" spans="1:15" ht="35.25" customHeight="1">
      <c r="A2" s="447" t="s">
        <v>238</v>
      </c>
      <c r="B2" s="506"/>
      <c r="C2" s="506"/>
      <c r="D2" s="506"/>
      <c r="E2" s="506"/>
      <c r="F2" s="506"/>
      <c r="G2" s="506"/>
      <c r="H2" s="506"/>
      <c r="I2" s="506"/>
      <c r="J2" s="506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48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G5+G9+G14</f>
        <v>45</v>
      </c>
      <c r="H4" s="137"/>
      <c r="I4" s="137"/>
      <c r="J4" s="137"/>
      <c r="O4" s="58"/>
    </row>
    <row r="5" spans="1:15" ht="36.75" customHeight="1">
      <c r="A5" s="563" t="s">
        <v>11</v>
      </c>
      <c r="B5" s="539" t="s">
        <v>219</v>
      </c>
      <c r="C5" s="539" t="s">
        <v>15</v>
      </c>
      <c r="D5" s="117" t="s">
        <v>16</v>
      </c>
      <c r="E5" s="117" t="s">
        <v>33</v>
      </c>
      <c r="F5" s="539" t="s">
        <v>58</v>
      </c>
      <c r="G5" s="551">
        <v>15</v>
      </c>
      <c r="H5" s="539" t="s">
        <v>220</v>
      </c>
      <c r="I5" s="564"/>
      <c r="J5" s="567"/>
    </row>
    <row r="6" spans="1:15" ht="24.75" customHeight="1">
      <c r="A6" s="560"/>
      <c r="B6" s="540"/>
      <c r="C6" s="540"/>
      <c r="D6" s="4" t="s">
        <v>18</v>
      </c>
      <c r="E6" s="4" t="s">
        <v>35</v>
      </c>
      <c r="F6" s="540"/>
      <c r="G6" s="552"/>
      <c r="H6" s="540"/>
      <c r="I6" s="565"/>
      <c r="J6" s="552"/>
    </row>
    <row r="7" spans="1:15" ht="15" customHeight="1">
      <c r="A7" s="560"/>
      <c r="B7" s="540"/>
      <c r="C7" s="540"/>
      <c r="D7" s="4" t="s">
        <v>20</v>
      </c>
      <c r="E7" s="4" t="s">
        <v>36</v>
      </c>
      <c r="F7" s="540"/>
      <c r="G7" s="552"/>
      <c r="H7" s="540"/>
      <c r="I7" s="565"/>
      <c r="J7" s="552"/>
    </row>
    <row r="8" spans="1:15">
      <c r="A8" s="561"/>
      <c r="B8" s="541"/>
      <c r="C8" s="541"/>
      <c r="D8" s="4" t="s">
        <v>22</v>
      </c>
      <c r="E8" s="4" t="s">
        <v>30</v>
      </c>
      <c r="F8" s="540"/>
      <c r="G8" s="553"/>
      <c r="H8" s="541"/>
      <c r="I8" s="566"/>
      <c r="J8" s="553"/>
    </row>
    <row r="9" spans="1:15" ht="35.25" customHeight="1">
      <c r="A9" s="16" t="s">
        <v>26</v>
      </c>
      <c r="B9" s="568" t="s">
        <v>221</v>
      </c>
      <c r="C9" s="569"/>
      <c r="D9" s="570"/>
      <c r="E9" s="6"/>
      <c r="F9" s="540"/>
      <c r="G9" s="13">
        <f>G10+G14</f>
        <v>20</v>
      </c>
      <c r="H9" s="7"/>
      <c r="I9" s="7"/>
      <c r="J9" s="7"/>
    </row>
    <row r="10" spans="1:15" ht="29.25" customHeight="1">
      <c r="A10" s="559" t="s">
        <v>28</v>
      </c>
      <c r="B10" s="554" t="s">
        <v>222</v>
      </c>
      <c r="C10" s="554" t="s">
        <v>15</v>
      </c>
      <c r="D10" s="4" t="s">
        <v>16</v>
      </c>
      <c r="E10" s="4" t="s">
        <v>93</v>
      </c>
      <c r="F10" s="540"/>
      <c r="G10" s="562">
        <v>10</v>
      </c>
      <c r="H10" s="554" t="s">
        <v>223</v>
      </c>
      <c r="I10" s="556"/>
      <c r="J10" s="555"/>
    </row>
    <row r="11" spans="1:15" ht="19.5" customHeight="1">
      <c r="A11" s="560"/>
      <c r="B11" s="540"/>
      <c r="C11" s="540"/>
      <c r="D11" s="4" t="s">
        <v>18</v>
      </c>
      <c r="E11" s="4" t="s">
        <v>19</v>
      </c>
      <c r="F11" s="540"/>
      <c r="G11" s="552"/>
      <c r="H11" s="540"/>
      <c r="I11" s="557"/>
      <c r="J11" s="552"/>
    </row>
    <row r="12" spans="1:15" ht="23.25" customHeight="1">
      <c r="A12" s="560"/>
      <c r="B12" s="540"/>
      <c r="C12" s="540"/>
      <c r="D12" s="4" t="s">
        <v>20</v>
      </c>
      <c r="E12" s="4" t="s">
        <v>95</v>
      </c>
      <c r="F12" s="540"/>
      <c r="G12" s="552"/>
      <c r="H12" s="540"/>
      <c r="I12" s="557"/>
      <c r="J12" s="552"/>
    </row>
    <row r="13" spans="1:15">
      <c r="A13" s="561"/>
      <c r="B13" s="541"/>
      <c r="C13" s="541"/>
      <c r="D13" s="4" t="s">
        <v>22</v>
      </c>
      <c r="E13" s="4" t="s">
        <v>30</v>
      </c>
      <c r="F13" s="540"/>
      <c r="G13" s="553"/>
      <c r="H13" s="541"/>
      <c r="I13" s="558"/>
      <c r="J13" s="553"/>
    </row>
    <row r="14" spans="1:15" ht="21" customHeight="1">
      <c r="A14" s="559" t="s">
        <v>31</v>
      </c>
      <c r="B14" s="554" t="s">
        <v>239</v>
      </c>
      <c r="C14" s="554" t="s">
        <v>15</v>
      </c>
      <c r="D14" s="4" t="s">
        <v>16</v>
      </c>
      <c r="E14" s="4" t="s">
        <v>93</v>
      </c>
      <c r="F14" s="540"/>
      <c r="G14" s="562">
        <v>10</v>
      </c>
      <c r="H14" s="554" t="s">
        <v>225</v>
      </c>
      <c r="I14" s="556"/>
      <c r="J14" s="555"/>
    </row>
    <row r="15" spans="1:15" ht="21.75" customHeight="1">
      <c r="A15" s="560"/>
      <c r="B15" s="540"/>
      <c r="C15" s="540"/>
      <c r="D15" s="4" t="s">
        <v>18</v>
      </c>
      <c r="E15" s="4" t="s">
        <v>19</v>
      </c>
      <c r="F15" s="540"/>
      <c r="G15" s="552"/>
      <c r="H15" s="540"/>
      <c r="I15" s="557"/>
      <c r="J15" s="552"/>
    </row>
    <row r="16" spans="1:15" ht="21.75" customHeight="1">
      <c r="A16" s="560"/>
      <c r="B16" s="540"/>
      <c r="C16" s="540"/>
      <c r="D16" s="4" t="s">
        <v>20</v>
      </c>
      <c r="E16" s="4" t="s">
        <v>95</v>
      </c>
      <c r="F16" s="540"/>
      <c r="G16" s="552"/>
      <c r="H16" s="540"/>
      <c r="I16" s="557"/>
      <c r="J16" s="552"/>
    </row>
    <row r="17" spans="1:10">
      <c r="A17" s="561"/>
      <c r="B17" s="541"/>
      <c r="C17" s="541"/>
      <c r="D17" s="4" t="s">
        <v>22</v>
      </c>
      <c r="E17" s="4" t="s">
        <v>30</v>
      </c>
      <c r="F17" s="540"/>
      <c r="G17" s="553"/>
      <c r="H17" s="541"/>
      <c r="I17" s="558"/>
      <c r="J17" s="553"/>
    </row>
    <row r="18" spans="1:10" ht="27" customHeight="1">
      <c r="A18" s="559" t="s">
        <v>40</v>
      </c>
      <c r="B18" s="554" t="s">
        <v>240</v>
      </c>
      <c r="C18" s="554" t="s">
        <v>15</v>
      </c>
      <c r="D18" s="4" t="s">
        <v>16</v>
      </c>
      <c r="E18" s="4" t="s">
        <v>17</v>
      </c>
      <c r="F18" s="540"/>
      <c r="G18" s="562">
        <v>10</v>
      </c>
      <c r="H18" s="554" t="s">
        <v>227</v>
      </c>
      <c r="I18" s="556"/>
      <c r="J18" s="555"/>
    </row>
    <row r="19" spans="1:10" ht="27" customHeight="1">
      <c r="A19" s="560"/>
      <c r="B19" s="540"/>
      <c r="C19" s="540"/>
      <c r="D19" s="4" t="s">
        <v>18</v>
      </c>
      <c r="E19" s="4" t="s">
        <v>19</v>
      </c>
      <c r="F19" s="540"/>
      <c r="G19" s="552"/>
      <c r="H19" s="540"/>
      <c r="I19" s="557"/>
      <c r="J19" s="552"/>
    </row>
    <row r="20" spans="1:10" ht="27" customHeight="1">
      <c r="A20" s="560"/>
      <c r="B20" s="540"/>
      <c r="C20" s="540"/>
      <c r="D20" s="4" t="s">
        <v>20</v>
      </c>
      <c r="E20" s="4" t="s">
        <v>21</v>
      </c>
      <c r="F20" s="540"/>
      <c r="G20" s="552"/>
      <c r="H20" s="540"/>
      <c r="I20" s="557"/>
      <c r="J20" s="552"/>
    </row>
    <row r="21" spans="1:10">
      <c r="A21" s="561"/>
      <c r="B21" s="541"/>
      <c r="C21" s="541"/>
      <c r="D21" s="4" t="s">
        <v>22</v>
      </c>
      <c r="E21" s="4" t="s">
        <v>23</v>
      </c>
      <c r="F21" s="541"/>
      <c r="G21" s="553"/>
      <c r="H21" s="541"/>
      <c r="I21" s="558"/>
      <c r="J21" s="553"/>
    </row>
    <row r="22" spans="1:10" ht="90">
      <c r="A22" s="16" t="s">
        <v>50</v>
      </c>
      <c r="B22" s="4" t="s">
        <v>241</v>
      </c>
      <c r="C22" s="4" t="s">
        <v>15</v>
      </c>
      <c r="D22" s="4" t="s">
        <v>165</v>
      </c>
      <c r="E22" s="5">
        <v>100</v>
      </c>
      <c r="F22" s="4" t="s">
        <v>242</v>
      </c>
      <c r="G22" s="5">
        <v>10</v>
      </c>
      <c r="H22" s="4" t="s">
        <v>167</v>
      </c>
      <c r="I22" s="7"/>
      <c r="J22" s="7"/>
    </row>
    <row r="23" spans="1:10" ht="58.5" customHeight="1">
      <c r="A23" s="13">
        <v>3</v>
      </c>
      <c r="B23" s="4" t="s">
        <v>243</v>
      </c>
      <c r="C23" s="6"/>
      <c r="D23" s="7"/>
      <c r="E23" s="7"/>
      <c r="F23" s="6"/>
      <c r="G23" s="13">
        <f>G24+G25</f>
        <v>10</v>
      </c>
      <c r="H23" s="6"/>
      <c r="I23" s="7"/>
      <c r="J23" s="7"/>
    </row>
    <row r="24" spans="1:10" ht="105" customHeight="1">
      <c r="A24" s="16" t="s">
        <v>56</v>
      </c>
      <c r="B24" s="4" t="s">
        <v>232</v>
      </c>
      <c r="C24" s="4" t="s">
        <v>15</v>
      </c>
      <c r="D24" s="16" t="s">
        <v>65</v>
      </c>
      <c r="E24" s="13">
        <v>80</v>
      </c>
      <c r="F24" s="4" t="s">
        <v>242</v>
      </c>
      <c r="G24" s="13">
        <v>5</v>
      </c>
      <c r="H24" s="4" t="s">
        <v>233</v>
      </c>
      <c r="I24" s="7"/>
      <c r="J24" s="7"/>
    </row>
    <row r="25" spans="1:10" ht="120">
      <c r="A25" s="16" t="s">
        <v>62</v>
      </c>
      <c r="B25" s="4" t="s">
        <v>234</v>
      </c>
      <c r="C25" s="4" t="s">
        <v>15</v>
      </c>
      <c r="D25" s="16" t="s">
        <v>65</v>
      </c>
      <c r="E25" s="13">
        <v>60</v>
      </c>
      <c r="F25" s="4" t="s">
        <v>242</v>
      </c>
      <c r="G25" s="13">
        <v>5</v>
      </c>
      <c r="H25" s="4" t="s">
        <v>235</v>
      </c>
      <c r="I25" s="7"/>
      <c r="J25" s="7"/>
    </row>
    <row r="26" spans="1:10" ht="75">
      <c r="A26" s="13">
        <v>4</v>
      </c>
      <c r="B26" s="4" t="s">
        <v>228</v>
      </c>
      <c r="C26" s="28" t="s">
        <v>15</v>
      </c>
      <c r="D26" s="16" t="s">
        <v>65</v>
      </c>
      <c r="E26" s="13">
        <v>6</v>
      </c>
      <c r="F26" s="4" t="s">
        <v>242</v>
      </c>
      <c r="G26" s="13">
        <v>10</v>
      </c>
      <c r="H26" s="4" t="s">
        <v>230</v>
      </c>
      <c r="I26" s="7"/>
      <c r="J26" s="7"/>
    </row>
    <row r="27" spans="1:10" ht="195">
      <c r="A27" s="13">
        <v>5</v>
      </c>
      <c r="B27" s="4" t="s">
        <v>67</v>
      </c>
      <c r="C27" s="4" t="s">
        <v>68</v>
      </c>
      <c r="D27" s="4" t="s">
        <v>69</v>
      </c>
      <c r="E27" s="4" t="s">
        <v>70</v>
      </c>
      <c r="F27" s="4" t="s">
        <v>71</v>
      </c>
      <c r="G27" s="5">
        <v>3</v>
      </c>
      <c r="H27" s="4" t="s">
        <v>82</v>
      </c>
      <c r="I27" s="77"/>
      <c r="J27" s="77"/>
    </row>
    <row r="28" spans="1:10" ht="120">
      <c r="A28" s="13">
        <v>6</v>
      </c>
      <c r="B28" s="4" t="s">
        <v>72</v>
      </c>
      <c r="C28" s="4" t="s">
        <v>54</v>
      </c>
      <c r="D28" s="4" t="s">
        <v>69</v>
      </c>
      <c r="E28" s="8">
        <v>1</v>
      </c>
      <c r="F28" s="4" t="s">
        <v>58</v>
      </c>
      <c r="G28" s="5">
        <v>2</v>
      </c>
      <c r="H28" s="4" t="s">
        <v>73</v>
      </c>
      <c r="I28" s="77"/>
      <c r="J28" s="77"/>
    </row>
    <row r="29" spans="1:10" ht="60">
      <c r="A29" s="13">
        <v>7</v>
      </c>
      <c r="B29" s="4" t="s">
        <v>141</v>
      </c>
      <c r="C29" s="4" t="s">
        <v>15</v>
      </c>
      <c r="D29" s="4" t="s">
        <v>65</v>
      </c>
      <c r="E29" s="4" t="s">
        <v>142</v>
      </c>
      <c r="F29" s="119" t="s">
        <v>58</v>
      </c>
      <c r="G29" s="5">
        <v>5</v>
      </c>
      <c r="H29" s="4" t="s">
        <v>143</v>
      </c>
      <c r="I29" s="230"/>
      <c r="J29" s="78"/>
    </row>
    <row r="30" spans="1:10" ht="60" customHeight="1">
      <c r="A30" s="91">
        <v>8</v>
      </c>
      <c r="B30" s="87" t="s">
        <v>144</v>
      </c>
      <c r="C30" s="87" t="s">
        <v>145</v>
      </c>
      <c r="D30" s="87" t="s">
        <v>65</v>
      </c>
      <c r="E30" s="90">
        <v>1</v>
      </c>
      <c r="F30" s="87" t="s">
        <v>58</v>
      </c>
      <c r="G30" s="82">
        <v>3</v>
      </c>
      <c r="H30" s="87" t="s">
        <v>73</v>
      </c>
      <c r="I30" s="78"/>
      <c r="J30" s="78"/>
    </row>
    <row r="31" spans="1:10" s="44" customFormat="1">
      <c r="A31" s="483">
        <v>9</v>
      </c>
      <c r="B31" s="486" t="s">
        <v>331</v>
      </c>
      <c r="C31" s="486" t="s">
        <v>15</v>
      </c>
      <c r="D31" s="267" t="s">
        <v>16</v>
      </c>
      <c r="E31" s="267" t="s">
        <v>455</v>
      </c>
      <c r="F31" s="486" t="s">
        <v>52</v>
      </c>
      <c r="G31" s="483">
        <v>2</v>
      </c>
      <c r="H31" s="474" t="s">
        <v>332</v>
      </c>
      <c r="I31" s="477"/>
      <c r="J31" s="480"/>
    </row>
    <row r="32" spans="1:10" s="44" customFormat="1">
      <c r="A32" s="484"/>
      <c r="B32" s="484"/>
      <c r="C32" s="484"/>
      <c r="D32" s="267" t="s">
        <v>18</v>
      </c>
      <c r="E32" s="268">
        <v>80</v>
      </c>
      <c r="F32" s="484"/>
      <c r="G32" s="487"/>
      <c r="H32" s="475"/>
      <c r="I32" s="478"/>
      <c r="J32" s="481"/>
    </row>
    <row r="33" spans="1:10" s="44" customFormat="1">
      <c r="A33" s="484"/>
      <c r="B33" s="484"/>
      <c r="C33" s="484"/>
      <c r="D33" s="267" t="s">
        <v>20</v>
      </c>
      <c r="E33" s="267" t="s">
        <v>456</v>
      </c>
      <c r="F33" s="484"/>
      <c r="G33" s="487"/>
      <c r="H33" s="475"/>
      <c r="I33" s="478"/>
      <c r="J33" s="481"/>
    </row>
    <row r="34" spans="1:10" s="44" customFormat="1" ht="84.75" customHeight="1">
      <c r="A34" s="485"/>
      <c r="B34" s="485"/>
      <c r="C34" s="485"/>
      <c r="D34" s="267" t="s">
        <v>22</v>
      </c>
      <c r="E34" s="267" t="s">
        <v>453</v>
      </c>
      <c r="F34" s="485"/>
      <c r="G34" s="488"/>
      <c r="H34" s="476"/>
      <c r="I34" s="479"/>
      <c r="J34" s="482"/>
    </row>
    <row r="35" spans="1:10" ht="105">
      <c r="A35" s="13">
        <v>10</v>
      </c>
      <c r="B35" s="4" t="s">
        <v>147</v>
      </c>
      <c r="C35" s="4" t="s">
        <v>77</v>
      </c>
      <c r="D35" s="4" t="s">
        <v>65</v>
      </c>
      <c r="E35" s="4" t="s">
        <v>78</v>
      </c>
      <c r="F35" s="4" t="s">
        <v>79</v>
      </c>
      <c r="G35" s="5">
        <v>5</v>
      </c>
      <c r="H35" s="4" t="s">
        <v>83</v>
      </c>
      <c r="I35" s="98"/>
      <c r="J35" s="78"/>
    </row>
    <row r="36" spans="1:10" ht="105">
      <c r="A36" s="13">
        <v>11</v>
      </c>
      <c r="B36" s="4" t="s">
        <v>148</v>
      </c>
      <c r="C36" s="4" t="s">
        <v>149</v>
      </c>
      <c r="D36" s="4" t="s">
        <v>65</v>
      </c>
      <c r="E36" s="5">
        <v>0</v>
      </c>
      <c r="F36" s="4" t="s">
        <v>79</v>
      </c>
      <c r="G36" s="5">
        <v>5</v>
      </c>
      <c r="H36" s="4" t="s">
        <v>150</v>
      </c>
      <c r="I36" s="7"/>
      <c r="J36" s="7"/>
    </row>
    <row r="37" spans="1:10" ht="14.25" customHeight="1">
      <c r="A37" s="7"/>
      <c r="B37" s="16" t="s">
        <v>80</v>
      </c>
      <c r="C37" s="7"/>
      <c r="D37" s="7"/>
      <c r="E37" s="7"/>
      <c r="F37" s="7"/>
      <c r="G37" s="13">
        <f>G36+G35+G30+G29+G28+G27+G26+G25+G24+G22+G4+G31</f>
        <v>100</v>
      </c>
      <c r="H37" s="7"/>
      <c r="I37" s="7"/>
      <c r="J37" s="246">
        <f>J5+J10+J14+J18+J22+J24+J25+J26+J27+J28+J29+J30+J35+J36+J31</f>
        <v>0</v>
      </c>
    </row>
    <row r="38" spans="1:10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30" customHeight="1">
      <c r="A39" s="3"/>
      <c r="B39" s="9" t="s">
        <v>81</v>
      </c>
      <c r="C39" s="3"/>
      <c r="D39" s="3"/>
      <c r="E39" s="3"/>
      <c r="F39" s="3"/>
      <c r="G39" s="3"/>
      <c r="H39" s="3"/>
      <c r="I39" s="3"/>
      <c r="J39" s="3"/>
    </row>
    <row r="44" spans="1:10" ht="97.5" customHeight="1"/>
  </sheetData>
  <mergeCells count="40">
    <mergeCell ref="H31:H34"/>
    <mergeCell ref="I31:I34"/>
    <mergeCell ref="J31:J34"/>
    <mergeCell ref="A31:A34"/>
    <mergeCell ref="B31:B34"/>
    <mergeCell ref="C31:C34"/>
    <mergeCell ref="F31:F34"/>
    <mergeCell ref="G31:G34"/>
    <mergeCell ref="A2:J2"/>
    <mergeCell ref="B5:B8"/>
    <mergeCell ref="A5:A8"/>
    <mergeCell ref="C5:C8"/>
    <mergeCell ref="C10:C13"/>
    <mergeCell ref="B10:B13"/>
    <mergeCell ref="A10:A13"/>
    <mergeCell ref="H5:H8"/>
    <mergeCell ref="I5:I8"/>
    <mergeCell ref="J5:J8"/>
    <mergeCell ref="G10:G13"/>
    <mergeCell ref="H10:H13"/>
    <mergeCell ref="I10:I13"/>
    <mergeCell ref="J10:J13"/>
    <mergeCell ref="B9:D9"/>
    <mergeCell ref="B4:D4"/>
    <mergeCell ref="H18:H21"/>
    <mergeCell ref="J18:J21"/>
    <mergeCell ref="I18:I21"/>
    <mergeCell ref="A18:A21"/>
    <mergeCell ref="B18:B21"/>
    <mergeCell ref="C18:C21"/>
    <mergeCell ref="F5:F21"/>
    <mergeCell ref="G18:G21"/>
    <mergeCell ref="A14:A17"/>
    <mergeCell ref="G5:G8"/>
    <mergeCell ref="G14:G17"/>
    <mergeCell ref="H14:H17"/>
    <mergeCell ref="I14:I17"/>
    <mergeCell ref="J14:J17"/>
    <mergeCell ref="C14:C17"/>
    <mergeCell ref="B14:B17"/>
  </mergeCells>
  <pageMargins left="0" right="0" top="0" bottom="0" header="0" footer="0"/>
  <pageSetup scale="45" fitToHeight="0"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showGridLines="0" view="pageBreakPreview" topLeftCell="B1" zoomScale="60" zoomScaleNormal="80" workbookViewId="0">
      <selection activeCell="J36" sqref="J36"/>
    </sheetView>
  </sheetViews>
  <sheetFormatPr defaultColWidth="8.85546875" defaultRowHeight="15" customHeight="1"/>
  <cols>
    <col min="1" max="1" width="5" style="31" customWidth="1"/>
    <col min="2" max="2" width="29.7109375" style="31" customWidth="1"/>
    <col min="3" max="3" width="10.42578125" style="31" customWidth="1"/>
    <col min="4" max="4" width="26.85546875" style="31" customWidth="1"/>
    <col min="5" max="5" width="15" style="31" customWidth="1"/>
    <col min="6" max="6" width="25.5703125" style="31" customWidth="1"/>
    <col min="7" max="7" width="11.140625" style="31" customWidth="1"/>
    <col min="8" max="8" width="36.140625" style="31" customWidth="1"/>
    <col min="9" max="9" width="7.42578125" style="31" customWidth="1"/>
    <col min="10" max="10" width="44.5703125" style="31" customWidth="1"/>
    <col min="11" max="11" width="8.85546875" style="31" customWidth="1"/>
    <col min="12" max="16384" width="8.85546875" style="31"/>
  </cols>
  <sheetData>
    <row r="1" spans="1:15" ht="90.75" customHeight="1">
      <c r="A1" s="129"/>
      <c r="B1" s="129"/>
      <c r="C1" s="129"/>
      <c r="D1" s="129"/>
      <c r="E1" s="129"/>
      <c r="F1" s="129"/>
      <c r="G1" s="129"/>
      <c r="H1" s="129"/>
      <c r="I1" s="499" t="s">
        <v>421</v>
      </c>
      <c r="J1" s="499"/>
    </row>
    <row r="2" spans="1:15" ht="29.25" customHeight="1">
      <c r="A2" s="458" t="s">
        <v>244</v>
      </c>
      <c r="B2" s="459"/>
      <c r="C2" s="459"/>
      <c r="D2" s="459"/>
      <c r="E2" s="459"/>
      <c r="F2" s="459"/>
      <c r="G2" s="459"/>
      <c r="H2" s="459"/>
      <c r="I2" s="459"/>
      <c r="J2" s="459"/>
    </row>
    <row r="3" spans="1:15" ht="73.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45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</f>
        <v>15</v>
      </c>
      <c r="H4" s="137"/>
      <c r="I4" s="137"/>
      <c r="J4" s="137"/>
      <c r="O4" s="58"/>
    </row>
    <row r="5" spans="1:15" ht="29.25" customHeight="1">
      <c r="A5" s="548" t="s">
        <v>11</v>
      </c>
      <c r="B5" s="539" t="s">
        <v>219</v>
      </c>
      <c r="C5" s="539" t="s">
        <v>15</v>
      </c>
      <c r="D5" s="117" t="s">
        <v>16</v>
      </c>
      <c r="E5" s="117" t="s">
        <v>33</v>
      </c>
      <c r="F5" s="539" t="s">
        <v>58</v>
      </c>
      <c r="G5" s="551">
        <v>15</v>
      </c>
      <c r="H5" s="539" t="s">
        <v>220</v>
      </c>
      <c r="I5" s="571"/>
      <c r="J5" s="574"/>
    </row>
    <row r="6" spans="1:15" ht="25.5" customHeight="1">
      <c r="A6" s="549"/>
      <c r="B6" s="540"/>
      <c r="C6" s="540"/>
      <c r="D6" s="4" t="s">
        <v>18</v>
      </c>
      <c r="E6" s="4" t="s">
        <v>35</v>
      </c>
      <c r="F6" s="540"/>
      <c r="G6" s="552"/>
      <c r="H6" s="540"/>
      <c r="I6" s="572"/>
      <c r="J6" s="575"/>
    </row>
    <row r="7" spans="1:15" ht="32.25" customHeight="1">
      <c r="A7" s="549"/>
      <c r="B7" s="540"/>
      <c r="C7" s="540"/>
      <c r="D7" s="4" t="s">
        <v>20</v>
      </c>
      <c r="E7" s="4" t="s">
        <v>36</v>
      </c>
      <c r="F7" s="540"/>
      <c r="G7" s="552"/>
      <c r="H7" s="540"/>
      <c r="I7" s="572"/>
      <c r="J7" s="575"/>
    </row>
    <row r="8" spans="1:15" ht="14.45" customHeight="1">
      <c r="A8" s="549"/>
      <c r="B8" s="541"/>
      <c r="C8" s="541"/>
      <c r="D8" s="4" t="s">
        <v>22</v>
      </c>
      <c r="E8" s="4" t="s">
        <v>30</v>
      </c>
      <c r="F8" s="540"/>
      <c r="G8" s="553"/>
      <c r="H8" s="541"/>
      <c r="I8" s="573"/>
      <c r="J8" s="576"/>
    </row>
    <row r="9" spans="1:15" ht="32.25" customHeight="1">
      <c r="A9" s="16" t="s">
        <v>26</v>
      </c>
      <c r="B9" s="568" t="s">
        <v>221</v>
      </c>
      <c r="C9" s="569"/>
      <c r="D9" s="570"/>
      <c r="E9" s="6"/>
      <c r="F9" s="540"/>
      <c r="G9" s="13">
        <f>G10+G14</f>
        <v>20</v>
      </c>
      <c r="H9" s="7"/>
      <c r="I9" s="7"/>
      <c r="J9" s="78"/>
    </row>
    <row r="10" spans="1:15" ht="27" customHeight="1">
      <c r="A10" s="559" t="s">
        <v>28</v>
      </c>
      <c r="B10" s="554" t="s">
        <v>222</v>
      </c>
      <c r="C10" s="554" t="s">
        <v>15</v>
      </c>
      <c r="D10" s="4" t="s">
        <v>16</v>
      </c>
      <c r="E10" s="4" t="s">
        <v>93</v>
      </c>
      <c r="F10" s="540"/>
      <c r="G10" s="562">
        <v>10</v>
      </c>
      <c r="H10" s="554" t="s">
        <v>223</v>
      </c>
      <c r="I10" s="556"/>
      <c r="J10" s="577"/>
    </row>
    <row r="11" spans="1:15" ht="37.5" customHeight="1">
      <c r="A11" s="560"/>
      <c r="B11" s="540"/>
      <c r="C11" s="540"/>
      <c r="D11" s="4" t="s">
        <v>18</v>
      </c>
      <c r="E11" s="4" t="s">
        <v>19</v>
      </c>
      <c r="F11" s="540"/>
      <c r="G11" s="552"/>
      <c r="H11" s="540"/>
      <c r="I11" s="557"/>
      <c r="J11" s="578"/>
    </row>
    <row r="12" spans="1:15" ht="27" customHeight="1">
      <c r="A12" s="560"/>
      <c r="B12" s="540"/>
      <c r="C12" s="540"/>
      <c r="D12" s="4" t="s">
        <v>20</v>
      </c>
      <c r="E12" s="4" t="s">
        <v>95</v>
      </c>
      <c r="F12" s="540"/>
      <c r="G12" s="552"/>
      <c r="H12" s="540"/>
      <c r="I12" s="557"/>
      <c r="J12" s="578"/>
    </row>
    <row r="13" spans="1:15" ht="27" customHeight="1">
      <c r="A13" s="561"/>
      <c r="B13" s="541"/>
      <c r="C13" s="541"/>
      <c r="D13" s="4" t="s">
        <v>22</v>
      </c>
      <c r="E13" s="4" t="s">
        <v>30</v>
      </c>
      <c r="F13" s="540"/>
      <c r="G13" s="553"/>
      <c r="H13" s="541"/>
      <c r="I13" s="558"/>
      <c r="J13" s="579"/>
    </row>
    <row r="14" spans="1:15" ht="27" customHeight="1">
      <c r="A14" s="559" t="s">
        <v>31</v>
      </c>
      <c r="B14" s="554" t="s">
        <v>239</v>
      </c>
      <c r="C14" s="554" t="s">
        <v>15</v>
      </c>
      <c r="D14" s="4" t="s">
        <v>16</v>
      </c>
      <c r="E14" s="4" t="s">
        <v>93</v>
      </c>
      <c r="F14" s="540"/>
      <c r="G14" s="562">
        <v>10</v>
      </c>
      <c r="H14" s="554" t="s">
        <v>225</v>
      </c>
      <c r="I14" s="555"/>
      <c r="J14" s="577"/>
    </row>
    <row r="15" spans="1:15" ht="39.75" customHeight="1">
      <c r="A15" s="560"/>
      <c r="B15" s="540"/>
      <c r="C15" s="540"/>
      <c r="D15" s="4" t="s">
        <v>18</v>
      </c>
      <c r="E15" s="4" t="s">
        <v>19</v>
      </c>
      <c r="F15" s="540"/>
      <c r="G15" s="552"/>
      <c r="H15" s="540"/>
      <c r="I15" s="552"/>
      <c r="J15" s="578"/>
    </row>
    <row r="16" spans="1:15" ht="27" customHeight="1">
      <c r="A16" s="560"/>
      <c r="B16" s="540"/>
      <c r="C16" s="540"/>
      <c r="D16" s="4" t="s">
        <v>20</v>
      </c>
      <c r="E16" s="4" t="s">
        <v>95</v>
      </c>
      <c r="F16" s="540"/>
      <c r="G16" s="552"/>
      <c r="H16" s="540"/>
      <c r="I16" s="552"/>
      <c r="J16" s="578"/>
    </row>
    <row r="17" spans="1:10" ht="27" customHeight="1">
      <c r="A17" s="561"/>
      <c r="B17" s="541"/>
      <c r="C17" s="541"/>
      <c r="D17" s="4" t="s">
        <v>22</v>
      </c>
      <c r="E17" s="4" t="s">
        <v>30</v>
      </c>
      <c r="F17" s="540"/>
      <c r="G17" s="553"/>
      <c r="H17" s="541"/>
      <c r="I17" s="553"/>
      <c r="J17" s="579"/>
    </row>
    <row r="18" spans="1:10" ht="27" customHeight="1">
      <c r="A18" s="559" t="s">
        <v>40</v>
      </c>
      <c r="B18" s="554" t="s">
        <v>240</v>
      </c>
      <c r="C18" s="554" t="s">
        <v>15</v>
      </c>
      <c r="D18" s="4" t="s">
        <v>16</v>
      </c>
      <c r="E18" s="4" t="s">
        <v>17</v>
      </c>
      <c r="F18" s="540"/>
      <c r="G18" s="562">
        <v>10</v>
      </c>
      <c r="H18" s="554" t="s">
        <v>227</v>
      </c>
      <c r="I18" s="555"/>
      <c r="J18" s="577"/>
    </row>
    <row r="19" spans="1:10" ht="27" customHeight="1">
      <c r="A19" s="560"/>
      <c r="B19" s="540"/>
      <c r="C19" s="540"/>
      <c r="D19" s="4" t="s">
        <v>18</v>
      </c>
      <c r="E19" s="4" t="s">
        <v>19</v>
      </c>
      <c r="F19" s="540"/>
      <c r="G19" s="552"/>
      <c r="H19" s="540"/>
      <c r="I19" s="552"/>
      <c r="J19" s="578"/>
    </row>
    <row r="20" spans="1:10" ht="27" customHeight="1">
      <c r="A20" s="560"/>
      <c r="B20" s="540"/>
      <c r="C20" s="540"/>
      <c r="D20" s="4" t="s">
        <v>20</v>
      </c>
      <c r="E20" s="4" t="s">
        <v>21</v>
      </c>
      <c r="F20" s="540"/>
      <c r="G20" s="552"/>
      <c r="H20" s="540"/>
      <c r="I20" s="552"/>
      <c r="J20" s="578"/>
    </row>
    <row r="21" spans="1:10" ht="27" customHeight="1">
      <c r="A21" s="561"/>
      <c r="B21" s="541"/>
      <c r="C21" s="541"/>
      <c r="D21" s="4" t="s">
        <v>22</v>
      </c>
      <c r="E21" s="4" t="s">
        <v>23</v>
      </c>
      <c r="F21" s="541"/>
      <c r="G21" s="553"/>
      <c r="H21" s="541"/>
      <c r="I21" s="553"/>
      <c r="J21" s="579"/>
    </row>
    <row r="22" spans="1:10" ht="100.5" customHeight="1">
      <c r="A22" s="16" t="s">
        <v>50</v>
      </c>
      <c r="B22" s="4" t="s">
        <v>228</v>
      </c>
      <c r="C22" s="28" t="s">
        <v>15</v>
      </c>
      <c r="D22" s="16" t="s">
        <v>65</v>
      </c>
      <c r="E22" s="13">
        <v>6</v>
      </c>
      <c r="F22" s="84" t="s">
        <v>245</v>
      </c>
      <c r="G22" s="13">
        <v>10</v>
      </c>
      <c r="H22" s="4" t="s">
        <v>230</v>
      </c>
      <c r="I22" s="7"/>
      <c r="J22" s="78"/>
    </row>
    <row r="23" spans="1:10" ht="37.5" customHeight="1">
      <c r="A23" s="13">
        <v>3</v>
      </c>
      <c r="B23" s="4" t="s">
        <v>243</v>
      </c>
      <c r="C23" s="6"/>
      <c r="D23" s="7"/>
      <c r="E23" s="7"/>
      <c r="F23" s="6"/>
      <c r="G23" s="13">
        <f>G24+G25</f>
        <v>20</v>
      </c>
      <c r="H23" s="6"/>
      <c r="I23" s="7"/>
      <c r="J23" s="78"/>
    </row>
    <row r="24" spans="1:10" ht="135" customHeight="1">
      <c r="A24" s="16" t="s">
        <v>56</v>
      </c>
      <c r="B24" s="4" t="s">
        <v>336</v>
      </c>
      <c r="C24" s="4" t="s">
        <v>15</v>
      </c>
      <c r="D24" s="16" t="s">
        <v>65</v>
      </c>
      <c r="E24" s="13">
        <v>80</v>
      </c>
      <c r="F24" s="4" t="s">
        <v>245</v>
      </c>
      <c r="G24" s="13">
        <v>10</v>
      </c>
      <c r="H24" s="4" t="s">
        <v>233</v>
      </c>
      <c r="I24" s="7"/>
      <c r="J24" s="78"/>
    </row>
    <row r="25" spans="1:10" ht="151.9" customHeight="1">
      <c r="A25" s="16" t="s">
        <v>62</v>
      </c>
      <c r="B25" s="4" t="s">
        <v>335</v>
      </c>
      <c r="C25" s="4" t="s">
        <v>15</v>
      </c>
      <c r="D25" s="16" t="s">
        <v>65</v>
      </c>
      <c r="E25" s="13">
        <v>60</v>
      </c>
      <c r="F25" s="4" t="s">
        <v>245</v>
      </c>
      <c r="G25" s="13">
        <v>10</v>
      </c>
      <c r="H25" s="4" t="s">
        <v>235</v>
      </c>
      <c r="I25" s="7"/>
      <c r="J25" s="78"/>
    </row>
    <row r="26" spans="1:10" ht="210" customHeight="1">
      <c r="A26" s="13">
        <v>4</v>
      </c>
      <c r="B26" s="4" t="s">
        <v>67</v>
      </c>
      <c r="C26" s="4" t="s">
        <v>68</v>
      </c>
      <c r="D26" s="4" t="s">
        <v>69</v>
      </c>
      <c r="E26" s="4" t="s">
        <v>70</v>
      </c>
      <c r="F26" s="4" t="s">
        <v>71</v>
      </c>
      <c r="G26" s="5">
        <v>3</v>
      </c>
      <c r="H26" s="4" t="s">
        <v>82</v>
      </c>
      <c r="I26" s="77"/>
      <c r="J26" s="77"/>
    </row>
    <row r="27" spans="1:10" ht="90" customHeight="1">
      <c r="A27" s="13">
        <v>5</v>
      </c>
      <c r="B27" s="4" t="s">
        <v>72</v>
      </c>
      <c r="C27" s="4" t="s">
        <v>54</v>
      </c>
      <c r="D27" s="4" t="s">
        <v>69</v>
      </c>
      <c r="E27" s="8">
        <v>1</v>
      </c>
      <c r="F27" s="4" t="s">
        <v>58</v>
      </c>
      <c r="G27" s="5">
        <v>2</v>
      </c>
      <c r="H27" s="4" t="s">
        <v>73</v>
      </c>
      <c r="I27" s="77"/>
      <c r="J27" s="77"/>
    </row>
    <row r="28" spans="1:10" ht="74.45" customHeight="1">
      <c r="A28" s="13">
        <v>6</v>
      </c>
      <c r="B28" s="4" t="s">
        <v>141</v>
      </c>
      <c r="C28" s="4" t="s">
        <v>15</v>
      </c>
      <c r="D28" s="4" t="s">
        <v>65</v>
      </c>
      <c r="E28" s="4" t="s">
        <v>142</v>
      </c>
      <c r="F28" s="222" t="s">
        <v>58</v>
      </c>
      <c r="G28" s="5">
        <v>5</v>
      </c>
      <c r="H28" s="4" t="s">
        <v>143</v>
      </c>
      <c r="I28" s="7"/>
      <c r="J28" s="78"/>
    </row>
    <row r="29" spans="1:10" ht="86.25" customHeight="1">
      <c r="A29" s="91">
        <v>7</v>
      </c>
      <c r="B29" s="87" t="s">
        <v>144</v>
      </c>
      <c r="C29" s="87" t="s">
        <v>145</v>
      </c>
      <c r="D29" s="87" t="s">
        <v>65</v>
      </c>
      <c r="E29" s="90">
        <v>1</v>
      </c>
      <c r="F29" s="87" t="s">
        <v>58</v>
      </c>
      <c r="G29" s="82">
        <v>3</v>
      </c>
      <c r="H29" s="87" t="s">
        <v>73</v>
      </c>
      <c r="I29" s="78"/>
      <c r="J29" s="78"/>
    </row>
    <row r="30" spans="1:10" s="44" customFormat="1">
      <c r="A30" s="483">
        <v>8</v>
      </c>
      <c r="B30" s="486" t="s">
        <v>331</v>
      </c>
      <c r="C30" s="486" t="s">
        <v>15</v>
      </c>
      <c r="D30" s="267" t="s">
        <v>16</v>
      </c>
      <c r="E30" s="267" t="s">
        <v>455</v>
      </c>
      <c r="F30" s="486" t="s">
        <v>52</v>
      </c>
      <c r="G30" s="483">
        <v>2</v>
      </c>
      <c r="H30" s="474" t="s">
        <v>332</v>
      </c>
      <c r="I30" s="477"/>
      <c r="J30" s="480"/>
    </row>
    <row r="31" spans="1:10" s="44" customFormat="1">
      <c r="A31" s="484"/>
      <c r="B31" s="484"/>
      <c r="C31" s="484"/>
      <c r="D31" s="267" t="s">
        <v>18</v>
      </c>
      <c r="E31" s="268">
        <v>80</v>
      </c>
      <c r="F31" s="484"/>
      <c r="G31" s="487"/>
      <c r="H31" s="475"/>
      <c r="I31" s="478"/>
      <c r="J31" s="481"/>
    </row>
    <row r="32" spans="1:10" s="44" customFormat="1">
      <c r="A32" s="484"/>
      <c r="B32" s="484"/>
      <c r="C32" s="484"/>
      <c r="D32" s="267" t="s">
        <v>20</v>
      </c>
      <c r="E32" s="267" t="s">
        <v>456</v>
      </c>
      <c r="F32" s="484"/>
      <c r="G32" s="487"/>
      <c r="H32" s="475"/>
      <c r="I32" s="478"/>
      <c r="J32" s="481"/>
    </row>
    <row r="33" spans="1:10" s="44" customFormat="1">
      <c r="A33" s="485"/>
      <c r="B33" s="485"/>
      <c r="C33" s="485"/>
      <c r="D33" s="267" t="s">
        <v>22</v>
      </c>
      <c r="E33" s="267" t="s">
        <v>453</v>
      </c>
      <c r="F33" s="485"/>
      <c r="G33" s="488"/>
      <c r="H33" s="476"/>
      <c r="I33" s="479"/>
      <c r="J33" s="482"/>
    </row>
    <row r="34" spans="1:10" ht="120" customHeight="1">
      <c r="A34" s="13">
        <v>9</v>
      </c>
      <c r="B34" s="4" t="s">
        <v>147</v>
      </c>
      <c r="C34" s="4" t="s">
        <v>77</v>
      </c>
      <c r="D34" s="4" t="s">
        <v>65</v>
      </c>
      <c r="E34" s="4" t="s">
        <v>78</v>
      </c>
      <c r="F34" s="4" t="s">
        <v>79</v>
      </c>
      <c r="G34" s="5">
        <v>5</v>
      </c>
      <c r="H34" s="4" t="s">
        <v>83</v>
      </c>
      <c r="I34" s="84"/>
      <c r="J34" s="78"/>
    </row>
    <row r="35" spans="1:10" ht="90" customHeight="1">
      <c r="A35" s="13">
        <v>10</v>
      </c>
      <c r="B35" s="4" t="s">
        <v>148</v>
      </c>
      <c r="C35" s="4" t="s">
        <v>149</v>
      </c>
      <c r="D35" s="4" t="s">
        <v>65</v>
      </c>
      <c r="E35" s="5">
        <v>0</v>
      </c>
      <c r="F35" s="4" t="s">
        <v>79</v>
      </c>
      <c r="G35" s="5">
        <v>5</v>
      </c>
      <c r="H35" s="4" t="s">
        <v>150</v>
      </c>
      <c r="I35" s="7"/>
      <c r="J35" s="78"/>
    </row>
    <row r="36" spans="1:10" ht="14.45" customHeight="1">
      <c r="A36" s="7"/>
      <c r="B36" s="16" t="s">
        <v>80</v>
      </c>
      <c r="C36" s="7"/>
      <c r="D36" s="7"/>
      <c r="E36" s="7"/>
      <c r="F36" s="7"/>
      <c r="G36" s="13">
        <f>G4+G9+G18+G22+G23+G26+G27+G28+G29+G34+G35+G30</f>
        <v>100</v>
      </c>
      <c r="H36" s="7"/>
      <c r="I36" s="7"/>
      <c r="J36" s="246">
        <f>J5+J10+J14+J18+J22+J24+J25+J26+J27+J28+J29+J34+J35+J30</f>
        <v>0</v>
      </c>
    </row>
    <row r="37" spans="1:10" ht="13.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30" customHeight="1">
      <c r="A38" s="3"/>
      <c r="B38" s="9" t="s">
        <v>81</v>
      </c>
      <c r="C38" s="3"/>
      <c r="D38" s="3"/>
      <c r="E38" s="3"/>
      <c r="F38" s="3"/>
      <c r="G38" s="3"/>
      <c r="H38" s="3"/>
      <c r="I38" s="3"/>
      <c r="J38" s="3"/>
    </row>
    <row r="43" spans="1:10" ht="98.25" customHeight="1"/>
  </sheetData>
  <mergeCells count="41">
    <mergeCell ref="H30:H33"/>
    <mergeCell ref="I30:I33"/>
    <mergeCell ref="J30:J33"/>
    <mergeCell ref="A30:A33"/>
    <mergeCell ref="B30:B33"/>
    <mergeCell ref="C30:C33"/>
    <mergeCell ref="F30:F33"/>
    <mergeCell ref="G30:G33"/>
    <mergeCell ref="I1:J1"/>
    <mergeCell ref="I18:I21"/>
    <mergeCell ref="J18:J21"/>
    <mergeCell ref="F5:F21"/>
    <mergeCell ref="A18:A21"/>
    <mergeCell ref="B18:B21"/>
    <mergeCell ref="C18:C21"/>
    <mergeCell ref="G18:G21"/>
    <mergeCell ref="H18:H21"/>
    <mergeCell ref="H10:H13"/>
    <mergeCell ref="I10:I13"/>
    <mergeCell ref="J10:J13"/>
    <mergeCell ref="A14:A17"/>
    <mergeCell ref="B14:B17"/>
    <mergeCell ref="C14:C17"/>
    <mergeCell ref="G14:G17"/>
    <mergeCell ref="H14:H17"/>
    <mergeCell ref="I14:I17"/>
    <mergeCell ref="J14:J17"/>
    <mergeCell ref="B9:D9"/>
    <mergeCell ref="A10:A13"/>
    <mergeCell ref="B10:B13"/>
    <mergeCell ref="C10:C13"/>
    <mergeCell ref="G10:G13"/>
    <mergeCell ref="A2:J2"/>
    <mergeCell ref="H5:H8"/>
    <mergeCell ref="I5:I8"/>
    <mergeCell ref="J5:J8"/>
    <mergeCell ref="B4:D4"/>
    <mergeCell ref="A5:A8"/>
    <mergeCell ref="B5:B8"/>
    <mergeCell ref="C5:C8"/>
    <mergeCell ref="G5:G8"/>
  </mergeCells>
  <pageMargins left="0" right="0" top="0" bottom="0" header="0" footer="0"/>
  <pageSetup scale="49" fitToHeight="0"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3"/>
  <sheetViews>
    <sheetView showGridLines="0" view="pageBreakPreview" zoomScale="70" zoomScaleNormal="80" zoomScaleSheetLayoutView="70" workbookViewId="0">
      <selection activeCell="L6" sqref="L6"/>
    </sheetView>
  </sheetViews>
  <sheetFormatPr defaultColWidth="8.85546875" defaultRowHeight="15" customHeight="1"/>
  <cols>
    <col min="1" max="1" width="5.28515625" style="45" customWidth="1"/>
    <col min="2" max="2" width="43.42578125" style="45" customWidth="1"/>
    <col min="3" max="3" width="12.7109375" style="45" customWidth="1"/>
    <col min="4" max="4" width="19.42578125" style="45" customWidth="1"/>
    <col min="5" max="5" width="12.7109375" style="45" customWidth="1"/>
    <col min="6" max="6" width="29" style="45" customWidth="1"/>
    <col min="7" max="7" width="12.140625" style="45" customWidth="1"/>
    <col min="8" max="8" width="41.28515625" style="45" customWidth="1"/>
    <col min="9" max="9" width="11.140625" style="45" customWidth="1"/>
    <col min="10" max="10" width="34.7109375" style="45" customWidth="1"/>
    <col min="11" max="11" width="24.42578125" style="45" customWidth="1"/>
    <col min="12" max="12" width="8.85546875" style="45" customWidth="1"/>
    <col min="13" max="16384" width="8.85546875" style="45"/>
  </cols>
  <sheetData>
    <row r="1" spans="1:15" ht="75" customHeight="1">
      <c r="A1" s="160"/>
      <c r="B1" s="160"/>
      <c r="C1" s="160"/>
      <c r="D1" s="160"/>
      <c r="E1" s="160"/>
      <c r="F1" s="160"/>
      <c r="G1" s="160"/>
      <c r="H1" s="160"/>
      <c r="I1" s="457" t="s">
        <v>422</v>
      </c>
      <c r="J1" s="457"/>
      <c r="K1" s="165"/>
    </row>
    <row r="2" spans="1:15" ht="36" customHeight="1">
      <c r="A2" s="458" t="s">
        <v>246</v>
      </c>
      <c r="B2" s="580"/>
      <c r="C2" s="580"/>
      <c r="D2" s="580"/>
      <c r="E2" s="580"/>
      <c r="F2" s="580"/>
      <c r="G2" s="580"/>
      <c r="H2" s="580"/>
      <c r="I2" s="580"/>
      <c r="J2" s="580"/>
      <c r="K2" s="165"/>
    </row>
    <row r="3" spans="1:15" ht="45" customHeight="1">
      <c r="A3" s="133" t="s">
        <v>0</v>
      </c>
      <c r="B3" s="133" t="s">
        <v>1</v>
      </c>
      <c r="C3" s="133" t="s">
        <v>2</v>
      </c>
      <c r="D3" s="133" t="s">
        <v>3</v>
      </c>
      <c r="E3" s="133" t="s">
        <v>4</v>
      </c>
      <c r="F3" s="133" t="s">
        <v>5</v>
      </c>
      <c r="G3" s="133" t="s">
        <v>181</v>
      </c>
      <c r="H3" s="133" t="s">
        <v>7</v>
      </c>
      <c r="I3" s="133" t="s">
        <v>8</v>
      </c>
      <c r="J3" s="133" t="s">
        <v>9</v>
      </c>
      <c r="K3" s="165"/>
    </row>
    <row r="4" spans="1:15" ht="27.75" customHeight="1">
      <c r="A4" s="168">
        <v>1</v>
      </c>
      <c r="B4" s="515" t="s">
        <v>247</v>
      </c>
      <c r="C4" s="516"/>
      <c r="D4" s="516"/>
      <c r="E4" s="169"/>
      <c r="F4" s="581" t="s">
        <v>58</v>
      </c>
      <c r="G4" s="168">
        <v>40</v>
      </c>
      <c r="H4" s="169"/>
      <c r="I4" s="169"/>
      <c r="J4" s="169"/>
      <c r="K4" s="165"/>
      <c r="O4" s="55"/>
    </row>
    <row r="5" spans="1:15" ht="90">
      <c r="A5" s="170" t="s">
        <v>11</v>
      </c>
      <c r="B5" s="133" t="s">
        <v>248</v>
      </c>
      <c r="C5" s="133" t="s">
        <v>15</v>
      </c>
      <c r="D5" s="263" t="s">
        <v>65</v>
      </c>
      <c r="E5" s="133" t="s">
        <v>30</v>
      </c>
      <c r="F5" s="582"/>
      <c r="G5" s="168">
        <v>20</v>
      </c>
      <c r="H5" s="133" t="s">
        <v>249</v>
      </c>
      <c r="I5" s="168"/>
      <c r="J5" s="169"/>
      <c r="K5" s="165"/>
    </row>
    <row r="6" spans="1:15" ht="90">
      <c r="A6" s="170" t="s">
        <v>26</v>
      </c>
      <c r="B6" s="133" t="s">
        <v>250</v>
      </c>
      <c r="C6" s="133" t="s">
        <v>15</v>
      </c>
      <c r="D6" s="263" t="s">
        <v>65</v>
      </c>
      <c r="E6" s="133" t="s">
        <v>30</v>
      </c>
      <c r="F6" s="582"/>
      <c r="G6" s="168">
        <v>20</v>
      </c>
      <c r="H6" s="133" t="s">
        <v>249</v>
      </c>
      <c r="I6" s="169"/>
      <c r="J6" s="169"/>
      <c r="K6" s="280"/>
    </row>
    <row r="7" spans="1:15" ht="132.75" customHeight="1">
      <c r="A7" s="166" t="s">
        <v>50</v>
      </c>
      <c r="B7" s="288" t="s">
        <v>251</v>
      </c>
      <c r="C7" s="159" t="s">
        <v>15</v>
      </c>
      <c r="D7" s="289" t="s">
        <v>353</v>
      </c>
      <c r="E7" s="161">
        <v>100</v>
      </c>
      <c r="F7" s="159" t="s">
        <v>252</v>
      </c>
      <c r="G7" s="161">
        <v>10</v>
      </c>
      <c r="H7" s="159" t="s">
        <v>253</v>
      </c>
      <c r="I7" s="167"/>
      <c r="J7" s="167"/>
      <c r="K7" s="281"/>
    </row>
    <row r="8" spans="1:15" ht="120">
      <c r="A8" s="50" t="s">
        <v>53</v>
      </c>
      <c r="B8" s="99" t="s">
        <v>254</v>
      </c>
      <c r="C8" s="46" t="s">
        <v>15</v>
      </c>
      <c r="D8" s="289" t="s">
        <v>353</v>
      </c>
      <c r="E8" s="52">
        <v>63</v>
      </c>
      <c r="F8" s="46" t="s">
        <v>252</v>
      </c>
      <c r="G8" s="52">
        <v>10</v>
      </c>
      <c r="H8" s="46" t="s">
        <v>255</v>
      </c>
      <c r="I8" s="51"/>
      <c r="J8" s="51"/>
      <c r="K8" s="281"/>
    </row>
    <row r="9" spans="1:15" ht="90">
      <c r="A9" s="50" t="s">
        <v>64</v>
      </c>
      <c r="B9" s="99" t="s">
        <v>256</v>
      </c>
      <c r="C9" s="46" t="s">
        <v>15</v>
      </c>
      <c r="D9" s="289" t="s">
        <v>353</v>
      </c>
      <c r="E9" s="52">
        <v>100</v>
      </c>
      <c r="F9" s="46" t="s">
        <v>252</v>
      </c>
      <c r="G9" s="52">
        <v>10</v>
      </c>
      <c r="H9" s="46" t="s">
        <v>257</v>
      </c>
      <c r="I9" s="51"/>
      <c r="J9" s="51"/>
      <c r="K9" s="281"/>
    </row>
    <row r="10" spans="1:15" ht="180">
      <c r="A10" s="50" t="s">
        <v>66</v>
      </c>
      <c r="B10" s="99" t="s">
        <v>258</v>
      </c>
      <c r="C10" s="46" t="s">
        <v>259</v>
      </c>
      <c r="D10" s="106" t="s">
        <v>65</v>
      </c>
      <c r="E10" s="52">
        <v>0</v>
      </c>
      <c r="F10" s="46" t="s">
        <v>252</v>
      </c>
      <c r="G10" s="52">
        <v>20</v>
      </c>
      <c r="H10" s="46" t="s">
        <v>260</v>
      </c>
      <c r="I10" s="51"/>
      <c r="J10" s="51"/>
      <c r="K10" s="68"/>
    </row>
    <row r="11" spans="1:15" ht="60" customHeight="1">
      <c r="A11" s="50" t="s">
        <v>88</v>
      </c>
      <c r="B11" s="99" t="s">
        <v>74</v>
      </c>
      <c r="C11" s="86" t="s">
        <v>75</v>
      </c>
      <c r="D11" s="86" t="s">
        <v>65</v>
      </c>
      <c r="E11" s="88">
        <v>100</v>
      </c>
      <c r="F11" s="86" t="s">
        <v>58</v>
      </c>
      <c r="G11" s="88">
        <v>10</v>
      </c>
      <c r="H11" s="86" t="s">
        <v>73</v>
      </c>
      <c r="I11" s="95"/>
      <c r="J11" s="95"/>
      <c r="K11" s="68"/>
    </row>
    <row r="12" spans="1:15" ht="14.45" customHeight="1">
      <c r="A12" s="50"/>
      <c r="B12" s="50" t="s">
        <v>80</v>
      </c>
      <c r="C12" s="51"/>
      <c r="D12" s="51"/>
      <c r="E12" s="51"/>
      <c r="F12" s="51"/>
      <c r="G12" s="52">
        <f>G11+G10+G9+G8+G7+G4</f>
        <v>100</v>
      </c>
      <c r="H12" s="51"/>
      <c r="I12" s="51"/>
      <c r="J12" s="248">
        <f>J5+J6+J7+J8+J9+J10+J11</f>
        <v>0</v>
      </c>
      <c r="K12" s="68"/>
    </row>
    <row r="13" spans="1:15" ht="13.5" customHeigh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7"/>
    </row>
  </sheetData>
  <mergeCells count="4">
    <mergeCell ref="A2:J2"/>
    <mergeCell ref="F4:F6"/>
    <mergeCell ref="B4:D4"/>
    <mergeCell ref="I1:J1"/>
  </mergeCells>
  <pageMargins left="0" right="0" top="0" bottom="0" header="0" footer="0"/>
  <pageSetup scale="46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7"/>
  <sheetViews>
    <sheetView showGridLines="0" view="pageBreakPreview" zoomScale="82" zoomScaleNormal="80" zoomScaleSheetLayoutView="82" workbookViewId="0">
      <selection activeCell="H15" sqref="H15:H18"/>
    </sheetView>
  </sheetViews>
  <sheetFormatPr defaultColWidth="8.85546875" defaultRowHeight="15" customHeight="1"/>
  <cols>
    <col min="1" max="1" width="6.140625" style="10" customWidth="1"/>
    <col min="2" max="2" width="33" style="10" customWidth="1"/>
    <col min="3" max="3" width="11" style="10" customWidth="1"/>
    <col min="4" max="4" width="25.28515625" style="10" customWidth="1"/>
    <col min="5" max="5" width="12.140625" style="10" customWidth="1"/>
    <col min="6" max="6" width="22.85546875" style="10" customWidth="1"/>
    <col min="7" max="7" width="14.7109375" style="10" customWidth="1"/>
    <col min="8" max="8" width="41" style="10" customWidth="1"/>
    <col min="9" max="9" width="12.42578125" style="10" customWidth="1"/>
    <col min="10" max="11" width="33.85546875" style="10" customWidth="1"/>
    <col min="12" max="12" width="8.85546875" style="10" customWidth="1"/>
    <col min="13" max="13" width="15.28515625" style="10" customWidth="1"/>
    <col min="14" max="14" width="8.85546875" style="10" customWidth="1"/>
    <col min="15" max="16384" width="8.85546875" style="10"/>
  </cols>
  <sheetData>
    <row r="1" spans="1:15" ht="75" customHeight="1">
      <c r="A1" s="129"/>
      <c r="B1" s="129"/>
      <c r="C1" s="129"/>
      <c r="D1" s="129"/>
      <c r="E1" s="129"/>
      <c r="F1" s="129"/>
      <c r="G1" s="129"/>
      <c r="H1" s="129"/>
      <c r="I1" s="457" t="s">
        <v>405</v>
      </c>
      <c r="J1" s="457"/>
      <c r="K1" s="125"/>
      <c r="L1" s="125"/>
      <c r="M1" s="125"/>
    </row>
    <row r="2" spans="1:15" ht="31.5" customHeight="1">
      <c r="A2" s="458" t="s">
        <v>96</v>
      </c>
      <c r="B2" s="459"/>
      <c r="C2" s="459"/>
      <c r="D2" s="459"/>
      <c r="E2" s="459"/>
      <c r="F2" s="459"/>
      <c r="G2" s="459"/>
      <c r="H2" s="459"/>
      <c r="I2" s="459"/>
      <c r="J2" s="459"/>
      <c r="K2" s="125"/>
      <c r="L2" s="125"/>
      <c r="M2" s="125"/>
    </row>
    <row r="3" spans="1:15" ht="45" customHeight="1">
      <c r="A3" s="197" t="s">
        <v>0</v>
      </c>
      <c r="B3" s="197" t="s">
        <v>1</v>
      </c>
      <c r="C3" s="197" t="s">
        <v>2</v>
      </c>
      <c r="D3" s="197" t="s">
        <v>3</v>
      </c>
      <c r="E3" s="197" t="s">
        <v>4</v>
      </c>
      <c r="F3" s="197" t="s">
        <v>5</v>
      </c>
      <c r="G3" s="197" t="s">
        <v>6</v>
      </c>
      <c r="H3" s="197" t="s">
        <v>7</v>
      </c>
      <c r="I3" s="197" t="s">
        <v>8</v>
      </c>
      <c r="J3" s="197" t="s">
        <v>9</v>
      </c>
      <c r="K3" s="125"/>
      <c r="L3" s="125"/>
      <c r="M3" s="125"/>
    </row>
    <row r="4" spans="1:15" ht="36.75" customHeight="1">
      <c r="A4" s="199">
        <v>1</v>
      </c>
      <c r="B4" s="460" t="s">
        <v>10</v>
      </c>
      <c r="C4" s="461"/>
      <c r="D4" s="198"/>
      <c r="E4" s="199">
        <v>100</v>
      </c>
      <c r="F4" s="158"/>
      <c r="G4" s="199">
        <f>G5+G14</f>
        <v>30</v>
      </c>
      <c r="H4" s="158"/>
      <c r="I4" s="196"/>
      <c r="J4" s="194"/>
      <c r="K4" s="125"/>
      <c r="L4" s="125"/>
      <c r="M4" s="125"/>
      <c r="O4" s="58"/>
    </row>
    <row r="5" spans="1:15" ht="25.5" customHeight="1">
      <c r="A5" s="197" t="s">
        <v>11</v>
      </c>
      <c r="B5" s="462" t="s">
        <v>12</v>
      </c>
      <c r="C5" s="463"/>
      <c r="D5" s="277"/>
      <c r="E5" s="277"/>
      <c r="F5" s="456" t="s">
        <v>351</v>
      </c>
      <c r="G5" s="278">
        <v>15</v>
      </c>
      <c r="H5" s="158"/>
      <c r="I5" s="196"/>
      <c r="J5" s="194"/>
      <c r="K5" s="125"/>
      <c r="L5" s="125"/>
      <c r="M5" s="125"/>
    </row>
    <row r="6" spans="1:15" ht="33" customHeight="1">
      <c r="A6" s="447" t="s">
        <v>13</v>
      </c>
      <c r="B6" s="456" t="s">
        <v>14</v>
      </c>
      <c r="C6" s="456" t="s">
        <v>15</v>
      </c>
      <c r="D6" s="276" t="s">
        <v>16</v>
      </c>
      <c r="E6" s="276" t="s">
        <v>462</v>
      </c>
      <c r="F6" s="451"/>
      <c r="G6" s="450">
        <v>10</v>
      </c>
      <c r="H6" s="447" t="s">
        <v>464</v>
      </c>
      <c r="I6" s="449"/>
      <c r="J6" s="451"/>
      <c r="K6" s="125"/>
      <c r="L6" s="125"/>
      <c r="M6" s="125"/>
    </row>
    <row r="7" spans="1:15" ht="27" customHeight="1">
      <c r="A7" s="447"/>
      <c r="B7" s="451"/>
      <c r="C7" s="451"/>
      <c r="D7" s="276" t="s">
        <v>18</v>
      </c>
      <c r="E7" s="276" t="s">
        <v>463</v>
      </c>
      <c r="F7" s="451"/>
      <c r="G7" s="451"/>
      <c r="H7" s="448"/>
      <c r="I7" s="449"/>
      <c r="J7" s="451"/>
      <c r="K7" s="125"/>
      <c r="L7" s="125"/>
      <c r="M7" s="125"/>
    </row>
    <row r="8" spans="1:15" ht="27.75" customHeight="1">
      <c r="A8" s="447"/>
      <c r="B8" s="451"/>
      <c r="C8" s="451"/>
      <c r="D8" s="276" t="s">
        <v>20</v>
      </c>
      <c r="E8" s="276" t="s">
        <v>455</v>
      </c>
      <c r="F8" s="451"/>
      <c r="G8" s="451"/>
      <c r="H8" s="448"/>
      <c r="I8" s="449"/>
      <c r="J8" s="451"/>
      <c r="K8" s="125"/>
      <c r="L8" s="125"/>
      <c r="M8" s="125"/>
    </row>
    <row r="9" spans="1:15" ht="22.5" customHeight="1">
      <c r="A9" s="447"/>
      <c r="B9" s="451"/>
      <c r="C9" s="451"/>
      <c r="D9" s="276" t="s">
        <v>22</v>
      </c>
      <c r="E9" s="276" t="s">
        <v>456</v>
      </c>
      <c r="F9" s="451"/>
      <c r="G9" s="451"/>
      <c r="H9" s="448"/>
      <c r="I9" s="449"/>
      <c r="J9" s="451"/>
      <c r="K9" s="125"/>
      <c r="L9" s="125"/>
      <c r="M9" s="125"/>
    </row>
    <row r="10" spans="1:15" ht="34.5" customHeight="1">
      <c r="A10" s="447" t="s">
        <v>24</v>
      </c>
      <c r="B10" s="456" t="s">
        <v>25</v>
      </c>
      <c r="C10" s="456" t="s">
        <v>15</v>
      </c>
      <c r="D10" s="276" t="s">
        <v>16</v>
      </c>
      <c r="E10" s="401" t="s">
        <v>462</v>
      </c>
      <c r="F10" s="451"/>
      <c r="G10" s="450">
        <v>5</v>
      </c>
      <c r="H10" s="447" t="s">
        <v>464</v>
      </c>
      <c r="I10" s="449"/>
      <c r="J10" s="451"/>
      <c r="K10" s="125"/>
      <c r="L10" s="125"/>
      <c r="M10" s="125"/>
    </row>
    <row r="11" spans="1:15" ht="30.75" customHeight="1">
      <c r="A11" s="447"/>
      <c r="B11" s="451"/>
      <c r="C11" s="451"/>
      <c r="D11" s="276" t="s">
        <v>18</v>
      </c>
      <c r="E11" s="401" t="s">
        <v>463</v>
      </c>
      <c r="F11" s="451"/>
      <c r="G11" s="451"/>
      <c r="H11" s="448"/>
      <c r="I11" s="449"/>
      <c r="J11" s="451"/>
      <c r="K11" s="125"/>
      <c r="L11" s="125"/>
      <c r="M11" s="125"/>
    </row>
    <row r="12" spans="1:15" ht="29.25" customHeight="1">
      <c r="A12" s="447"/>
      <c r="B12" s="451"/>
      <c r="C12" s="451"/>
      <c r="D12" s="276" t="s">
        <v>20</v>
      </c>
      <c r="E12" s="401" t="s">
        <v>455</v>
      </c>
      <c r="F12" s="451"/>
      <c r="G12" s="451"/>
      <c r="H12" s="448"/>
      <c r="I12" s="449"/>
      <c r="J12" s="451"/>
      <c r="K12" s="125"/>
      <c r="L12" s="125"/>
      <c r="M12" s="125"/>
    </row>
    <row r="13" spans="1:15" ht="34.5" customHeight="1">
      <c r="A13" s="447"/>
      <c r="B13" s="451"/>
      <c r="C13" s="451"/>
      <c r="D13" s="276" t="s">
        <v>22</v>
      </c>
      <c r="E13" s="401" t="s">
        <v>456</v>
      </c>
      <c r="F13" s="451"/>
      <c r="G13" s="451"/>
      <c r="H13" s="448"/>
      <c r="I13" s="449"/>
      <c r="J13" s="451"/>
      <c r="K13" s="125"/>
      <c r="L13" s="125"/>
      <c r="M13" s="125"/>
    </row>
    <row r="14" spans="1:15" ht="15" customHeight="1">
      <c r="A14" s="197" t="s">
        <v>26</v>
      </c>
      <c r="B14" s="462" t="s">
        <v>27</v>
      </c>
      <c r="C14" s="463"/>
      <c r="D14" s="277"/>
      <c r="E14" s="277"/>
      <c r="F14" s="451"/>
      <c r="G14" s="278">
        <f>G15+G19</f>
        <v>15</v>
      </c>
      <c r="H14" s="158"/>
      <c r="I14" s="203"/>
      <c r="J14" s="194"/>
      <c r="K14" s="125"/>
      <c r="L14" s="125"/>
      <c r="M14" s="125"/>
    </row>
    <row r="15" spans="1:15" ht="36.75" customHeight="1">
      <c r="A15" s="447" t="s">
        <v>28</v>
      </c>
      <c r="B15" s="456" t="s">
        <v>347</v>
      </c>
      <c r="C15" s="456" t="s">
        <v>15</v>
      </c>
      <c r="D15" s="276" t="s">
        <v>16</v>
      </c>
      <c r="E15" s="401" t="s">
        <v>462</v>
      </c>
      <c r="F15" s="451"/>
      <c r="G15" s="450">
        <v>10</v>
      </c>
      <c r="H15" s="447" t="s">
        <v>466</v>
      </c>
      <c r="I15" s="449"/>
      <c r="J15" s="451"/>
      <c r="K15" s="125"/>
      <c r="L15" s="125"/>
      <c r="M15" s="125"/>
    </row>
    <row r="16" spans="1:15" ht="30" customHeight="1">
      <c r="A16" s="447"/>
      <c r="B16" s="451"/>
      <c r="C16" s="451"/>
      <c r="D16" s="276" t="s">
        <v>18</v>
      </c>
      <c r="E16" s="401" t="s">
        <v>463</v>
      </c>
      <c r="F16" s="451"/>
      <c r="G16" s="451"/>
      <c r="H16" s="448"/>
      <c r="I16" s="449"/>
      <c r="J16" s="451"/>
      <c r="K16" s="125"/>
      <c r="L16" s="125"/>
      <c r="M16" s="125"/>
    </row>
    <row r="17" spans="1:13" ht="27.75" customHeight="1">
      <c r="A17" s="447"/>
      <c r="B17" s="451"/>
      <c r="C17" s="451"/>
      <c r="D17" s="276" t="s">
        <v>20</v>
      </c>
      <c r="E17" s="401" t="s">
        <v>455</v>
      </c>
      <c r="F17" s="451"/>
      <c r="G17" s="451"/>
      <c r="H17" s="448"/>
      <c r="I17" s="449"/>
      <c r="J17" s="451"/>
      <c r="K17" s="125"/>
      <c r="L17" s="125"/>
      <c r="M17" s="125"/>
    </row>
    <row r="18" spans="1:13" ht="45.75" customHeight="1">
      <c r="A18" s="447"/>
      <c r="B18" s="451"/>
      <c r="C18" s="451"/>
      <c r="D18" s="276" t="s">
        <v>22</v>
      </c>
      <c r="E18" s="401" t="s">
        <v>456</v>
      </c>
      <c r="F18" s="451"/>
      <c r="G18" s="451"/>
      <c r="H18" s="448"/>
      <c r="I18" s="449"/>
      <c r="J18" s="451"/>
      <c r="K18" s="125"/>
      <c r="L18" s="125"/>
      <c r="M18" s="125"/>
    </row>
    <row r="19" spans="1:13" ht="39.75" customHeight="1">
      <c r="A19" s="447" t="s">
        <v>31</v>
      </c>
      <c r="B19" s="456" t="s">
        <v>345</v>
      </c>
      <c r="C19" s="456" t="s">
        <v>15</v>
      </c>
      <c r="D19" s="276" t="s">
        <v>16</v>
      </c>
      <c r="E19" s="276" t="s">
        <v>33</v>
      </c>
      <c r="F19" s="451"/>
      <c r="G19" s="450">
        <v>5</v>
      </c>
      <c r="H19" s="447" t="s">
        <v>39</v>
      </c>
      <c r="I19" s="449"/>
      <c r="J19" s="451"/>
      <c r="K19" s="125"/>
      <c r="L19" s="125"/>
      <c r="M19" s="125"/>
    </row>
    <row r="20" spans="1:13" ht="45" customHeight="1">
      <c r="A20" s="447"/>
      <c r="B20" s="451"/>
      <c r="C20" s="451"/>
      <c r="D20" s="276" t="s">
        <v>18</v>
      </c>
      <c r="E20" s="276" t="s">
        <v>35</v>
      </c>
      <c r="F20" s="451"/>
      <c r="G20" s="451"/>
      <c r="H20" s="448"/>
      <c r="I20" s="449"/>
      <c r="J20" s="451"/>
      <c r="K20" s="125"/>
      <c r="L20" s="125"/>
      <c r="M20" s="125"/>
    </row>
    <row r="21" spans="1:13" ht="32.25" customHeight="1">
      <c r="A21" s="447"/>
      <c r="B21" s="451"/>
      <c r="C21" s="451"/>
      <c r="D21" s="276" t="s">
        <v>20</v>
      </c>
      <c r="E21" s="276" t="s">
        <v>36</v>
      </c>
      <c r="F21" s="451"/>
      <c r="G21" s="451"/>
      <c r="H21" s="448"/>
      <c r="I21" s="449"/>
      <c r="J21" s="451"/>
      <c r="K21" s="125"/>
      <c r="L21" s="125"/>
      <c r="M21" s="125"/>
    </row>
    <row r="22" spans="1:13" ht="57.75" customHeight="1">
      <c r="A22" s="447"/>
      <c r="B22" s="451"/>
      <c r="C22" s="451"/>
      <c r="D22" s="276" t="s">
        <v>22</v>
      </c>
      <c r="E22" s="276" t="s">
        <v>30</v>
      </c>
      <c r="F22" s="451"/>
      <c r="G22" s="451"/>
      <c r="H22" s="448"/>
      <c r="I22" s="449"/>
      <c r="J22" s="451"/>
      <c r="K22" s="125"/>
      <c r="L22" s="125"/>
      <c r="M22" s="125"/>
    </row>
    <row r="23" spans="1:13" ht="90" customHeight="1">
      <c r="A23" s="197" t="s">
        <v>50</v>
      </c>
      <c r="B23" s="197" t="s">
        <v>97</v>
      </c>
      <c r="C23" s="197" t="s">
        <v>98</v>
      </c>
      <c r="D23" s="197" t="s">
        <v>65</v>
      </c>
      <c r="E23" s="197" t="s">
        <v>99</v>
      </c>
      <c r="F23" s="197" t="s">
        <v>58</v>
      </c>
      <c r="G23" s="199">
        <v>10</v>
      </c>
      <c r="H23" s="197" t="s">
        <v>100</v>
      </c>
      <c r="I23" s="231"/>
      <c r="J23" s="194"/>
      <c r="K23" s="125"/>
      <c r="L23" s="125"/>
      <c r="M23" s="125"/>
    </row>
    <row r="24" spans="1:13" ht="156.75" customHeight="1">
      <c r="A24" s="197" t="s">
        <v>53</v>
      </c>
      <c r="B24" s="197" t="s">
        <v>101</v>
      </c>
      <c r="C24" s="197" t="s">
        <v>15</v>
      </c>
      <c r="D24" s="197" t="s">
        <v>65</v>
      </c>
      <c r="E24" s="199">
        <v>98</v>
      </c>
      <c r="F24" s="197" t="s">
        <v>58</v>
      </c>
      <c r="G24" s="199">
        <v>5</v>
      </c>
      <c r="H24" s="197" t="s">
        <v>102</v>
      </c>
      <c r="I24" s="195"/>
      <c r="J24" s="194"/>
      <c r="K24" s="125"/>
      <c r="L24" s="125"/>
      <c r="M24" s="125"/>
    </row>
    <row r="25" spans="1:13" ht="40.5" customHeight="1">
      <c r="A25" s="447" t="s">
        <v>64</v>
      </c>
      <c r="B25" s="455" t="s">
        <v>63</v>
      </c>
      <c r="C25" s="447" t="s">
        <v>54</v>
      </c>
      <c r="D25" s="197" t="s">
        <v>55</v>
      </c>
      <c r="E25" s="198"/>
      <c r="F25" s="447" t="s">
        <v>58</v>
      </c>
      <c r="G25" s="454">
        <v>10</v>
      </c>
      <c r="H25" s="447" t="s">
        <v>103</v>
      </c>
      <c r="I25" s="452"/>
      <c r="J25" s="453"/>
      <c r="K25" s="125"/>
      <c r="L25" s="125"/>
      <c r="M25" s="125"/>
    </row>
    <row r="26" spans="1:13" ht="26.25" customHeight="1">
      <c r="A26" s="447"/>
      <c r="B26" s="453"/>
      <c r="C26" s="448"/>
      <c r="D26" s="197" t="s">
        <v>16</v>
      </c>
      <c r="E26" s="197" t="s">
        <v>57</v>
      </c>
      <c r="F26" s="448"/>
      <c r="G26" s="448"/>
      <c r="H26" s="448"/>
      <c r="I26" s="452"/>
      <c r="J26" s="453"/>
      <c r="K26" s="125"/>
      <c r="L26" s="125"/>
      <c r="M26" s="125"/>
    </row>
    <row r="27" spans="1:13" ht="38.25" customHeight="1">
      <c r="A27" s="447"/>
      <c r="B27" s="453"/>
      <c r="C27" s="448"/>
      <c r="D27" s="197" t="s">
        <v>18</v>
      </c>
      <c r="E27" s="197" t="s">
        <v>59</v>
      </c>
      <c r="F27" s="448"/>
      <c r="G27" s="448"/>
      <c r="H27" s="448"/>
      <c r="I27" s="452"/>
      <c r="J27" s="453"/>
      <c r="K27" s="125"/>
      <c r="L27" s="125"/>
      <c r="M27" s="125"/>
    </row>
    <row r="28" spans="1:13" ht="31.5" customHeight="1">
      <c r="A28" s="447"/>
      <c r="B28" s="453"/>
      <c r="C28" s="448"/>
      <c r="D28" s="197" t="s">
        <v>20</v>
      </c>
      <c r="E28" s="197" t="s">
        <v>60</v>
      </c>
      <c r="F28" s="448"/>
      <c r="G28" s="448"/>
      <c r="H28" s="448"/>
      <c r="I28" s="452"/>
      <c r="J28" s="453"/>
      <c r="K28" s="125"/>
      <c r="L28" s="125"/>
      <c r="M28" s="125"/>
    </row>
    <row r="29" spans="1:13" ht="30" customHeight="1">
      <c r="A29" s="447"/>
      <c r="B29" s="453"/>
      <c r="C29" s="448"/>
      <c r="D29" s="197" t="s">
        <v>22</v>
      </c>
      <c r="E29" s="197" t="s">
        <v>61</v>
      </c>
      <c r="F29" s="448"/>
      <c r="G29" s="448"/>
      <c r="H29" s="448"/>
      <c r="I29" s="452"/>
      <c r="J29" s="453"/>
      <c r="K29" s="125"/>
      <c r="L29" s="125"/>
      <c r="M29" s="125"/>
    </row>
    <row r="30" spans="1:13" ht="149.25" customHeight="1">
      <c r="A30" s="197" t="s">
        <v>66</v>
      </c>
      <c r="B30" s="197" t="s">
        <v>104</v>
      </c>
      <c r="C30" s="197" t="s">
        <v>98</v>
      </c>
      <c r="D30" s="197" t="s">
        <v>65</v>
      </c>
      <c r="E30" s="199">
        <v>0</v>
      </c>
      <c r="F30" s="197" t="s">
        <v>58</v>
      </c>
      <c r="G30" s="199">
        <v>15</v>
      </c>
      <c r="H30" s="197" t="s">
        <v>105</v>
      </c>
      <c r="I30" s="195"/>
      <c r="J30" s="194"/>
      <c r="K30" s="125"/>
      <c r="L30" s="125"/>
      <c r="M30" s="125"/>
    </row>
    <row r="31" spans="1:13" ht="149.25" customHeight="1">
      <c r="A31" s="197" t="s">
        <v>88</v>
      </c>
      <c r="B31" s="197" t="s">
        <v>106</v>
      </c>
      <c r="C31" s="197" t="s">
        <v>15</v>
      </c>
      <c r="D31" s="197" t="s">
        <v>65</v>
      </c>
      <c r="E31" s="199">
        <v>90</v>
      </c>
      <c r="F31" s="197" t="s">
        <v>107</v>
      </c>
      <c r="G31" s="199">
        <v>15</v>
      </c>
      <c r="H31" s="197" t="s">
        <v>108</v>
      </c>
      <c r="I31" s="195"/>
      <c r="J31" s="194"/>
      <c r="K31" s="125"/>
      <c r="L31" s="125"/>
      <c r="M31" s="125"/>
    </row>
    <row r="32" spans="1:13" ht="189.75" customHeight="1">
      <c r="A32" s="197" t="s">
        <v>89</v>
      </c>
      <c r="B32" s="197" t="s">
        <v>67</v>
      </c>
      <c r="C32" s="197" t="s">
        <v>68</v>
      </c>
      <c r="D32" s="197" t="s">
        <v>69</v>
      </c>
      <c r="E32" s="197" t="s">
        <v>70</v>
      </c>
      <c r="F32" s="197" t="s">
        <v>71</v>
      </c>
      <c r="G32" s="199">
        <v>3</v>
      </c>
      <c r="H32" s="197" t="s">
        <v>82</v>
      </c>
      <c r="I32" s="74"/>
      <c r="J32" s="74"/>
      <c r="K32" s="125"/>
      <c r="L32" s="125"/>
      <c r="M32" s="125"/>
    </row>
    <row r="33" spans="1:13" ht="187.5" customHeight="1">
      <c r="A33" s="197" t="s">
        <v>90</v>
      </c>
      <c r="B33" s="197" t="s">
        <v>72</v>
      </c>
      <c r="C33" s="197" t="s">
        <v>54</v>
      </c>
      <c r="D33" s="197" t="s">
        <v>69</v>
      </c>
      <c r="E33" s="201">
        <v>1</v>
      </c>
      <c r="F33" s="197" t="s">
        <v>58</v>
      </c>
      <c r="G33" s="199">
        <v>2</v>
      </c>
      <c r="H33" s="197" t="s">
        <v>73</v>
      </c>
      <c r="I33" s="74"/>
      <c r="J33" s="74"/>
      <c r="K33" s="125"/>
      <c r="L33" s="125"/>
      <c r="M33" s="125"/>
    </row>
    <row r="34" spans="1:13" s="44" customFormat="1">
      <c r="A34" s="456" t="s">
        <v>91</v>
      </c>
      <c r="B34" s="464" t="s">
        <v>331</v>
      </c>
      <c r="C34" s="456" t="s">
        <v>15</v>
      </c>
      <c r="D34" s="265" t="s">
        <v>16</v>
      </c>
      <c r="E34" s="364" t="s">
        <v>455</v>
      </c>
      <c r="F34" s="456" t="s">
        <v>52</v>
      </c>
      <c r="G34" s="467">
        <v>2</v>
      </c>
      <c r="H34" s="464" t="s">
        <v>332</v>
      </c>
      <c r="I34" s="465"/>
      <c r="J34" s="466"/>
      <c r="K34" s="125"/>
      <c r="L34" s="125"/>
      <c r="M34" s="125"/>
    </row>
    <row r="35" spans="1:13" s="44" customFormat="1">
      <c r="A35" s="464"/>
      <c r="B35" s="464"/>
      <c r="C35" s="456"/>
      <c r="D35" s="265" t="s">
        <v>18</v>
      </c>
      <c r="E35" s="266">
        <v>80</v>
      </c>
      <c r="F35" s="464"/>
      <c r="G35" s="467"/>
      <c r="H35" s="464"/>
      <c r="I35" s="465"/>
      <c r="J35" s="466"/>
      <c r="K35" s="125"/>
      <c r="L35" s="125"/>
      <c r="M35" s="125"/>
    </row>
    <row r="36" spans="1:13" s="44" customFormat="1">
      <c r="A36" s="464"/>
      <c r="B36" s="464"/>
      <c r="C36" s="456"/>
      <c r="D36" s="265" t="s">
        <v>20</v>
      </c>
      <c r="E36" s="364" t="s">
        <v>456</v>
      </c>
      <c r="F36" s="464"/>
      <c r="G36" s="467"/>
      <c r="H36" s="464"/>
      <c r="I36" s="465"/>
      <c r="J36" s="466"/>
      <c r="K36" s="125"/>
      <c r="L36" s="125"/>
      <c r="M36" s="125"/>
    </row>
    <row r="37" spans="1:13" s="44" customFormat="1" ht="90.75" customHeight="1">
      <c r="A37" s="464"/>
      <c r="B37" s="464"/>
      <c r="C37" s="456"/>
      <c r="D37" s="265" t="s">
        <v>22</v>
      </c>
      <c r="E37" s="364" t="s">
        <v>453</v>
      </c>
      <c r="F37" s="464"/>
      <c r="G37" s="467"/>
      <c r="H37" s="464"/>
      <c r="I37" s="465"/>
      <c r="J37" s="466"/>
      <c r="K37" s="125"/>
      <c r="L37" s="125"/>
      <c r="M37" s="125"/>
    </row>
    <row r="38" spans="1:13" ht="128.44999999999999" customHeight="1">
      <c r="A38" s="199">
        <v>10</v>
      </c>
      <c r="B38" s="193" t="s">
        <v>74</v>
      </c>
      <c r="C38" s="193" t="s">
        <v>75</v>
      </c>
      <c r="D38" s="193" t="s">
        <v>65</v>
      </c>
      <c r="E38" s="141">
        <v>1</v>
      </c>
      <c r="F38" s="193" t="s">
        <v>58</v>
      </c>
      <c r="G38" s="204">
        <v>3</v>
      </c>
      <c r="H38" s="193" t="s">
        <v>73</v>
      </c>
      <c r="I38" s="208"/>
      <c r="J38" s="205"/>
      <c r="K38" s="125"/>
      <c r="L38" s="125"/>
      <c r="M38" s="125"/>
    </row>
    <row r="39" spans="1:13" ht="220.9" customHeight="1">
      <c r="A39" s="199">
        <v>11</v>
      </c>
      <c r="B39" s="197" t="s">
        <v>76</v>
      </c>
      <c r="C39" s="197" t="s">
        <v>77</v>
      </c>
      <c r="D39" s="197" t="s">
        <v>65</v>
      </c>
      <c r="E39" s="197" t="s">
        <v>78</v>
      </c>
      <c r="F39" s="197" t="s">
        <v>79</v>
      </c>
      <c r="G39" s="199">
        <v>5</v>
      </c>
      <c r="H39" s="197" t="s">
        <v>83</v>
      </c>
      <c r="I39" s="226"/>
      <c r="J39" s="205"/>
      <c r="K39" s="125"/>
      <c r="L39" s="125"/>
      <c r="M39" s="125"/>
    </row>
    <row r="40" spans="1:13" ht="14.45" customHeight="1">
      <c r="A40" s="152"/>
      <c r="B40" s="207" t="s">
        <v>80</v>
      </c>
      <c r="C40" s="152"/>
      <c r="D40" s="152"/>
      <c r="E40" s="152"/>
      <c r="F40" s="152"/>
      <c r="G40" s="202">
        <f>G39+G38+G33+G32+G31+G30+G25+G24+G23+G4+G34</f>
        <v>100</v>
      </c>
      <c r="H40" s="152"/>
      <c r="I40" s="209"/>
      <c r="J40" s="244">
        <f>J6+J10+J15+J19+J23+J24+J25+J30+J31+J32+J33+J38+J39+J34</f>
        <v>0</v>
      </c>
      <c r="K40" s="125"/>
      <c r="L40" s="125"/>
      <c r="M40" s="125"/>
    </row>
    <row r="41" spans="1:13" ht="13.5" customHeight="1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25"/>
      <c r="L41" s="125"/>
      <c r="M41" s="125"/>
    </row>
    <row r="42" spans="1:13" ht="30" customHeight="1">
      <c r="A42" s="152"/>
      <c r="B42" s="197" t="s">
        <v>81</v>
      </c>
      <c r="C42" s="152"/>
      <c r="D42" s="152"/>
      <c r="E42" s="152"/>
      <c r="F42" s="152"/>
      <c r="G42" s="152"/>
      <c r="H42" s="152"/>
      <c r="I42" s="152"/>
      <c r="J42" s="152"/>
      <c r="K42" s="125"/>
      <c r="L42" s="125"/>
      <c r="M42" s="125"/>
    </row>
    <row r="47" spans="1:13" ht="71.25" customHeight="1"/>
  </sheetData>
  <mergeCells count="50">
    <mergeCell ref="H34:H37"/>
    <mergeCell ref="I34:I37"/>
    <mergeCell ref="J34:J37"/>
    <mergeCell ref="A34:A37"/>
    <mergeCell ref="B34:B37"/>
    <mergeCell ref="C34:C37"/>
    <mergeCell ref="F34:F37"/>
    <mergeCell ref="G34:G37"/>
    <mergeCell ref="I1:J1"/>
    <mergeCell ref="J6:J9"/>
    <mergeCell ref="J10:J13"/>
    <mergeCell ref="J15:J18"/>
    <mergeCell ref="J19:J22"/>
    <mergeCell ref="A2:J2"/>
    <mergeCell ref="G15:G18"/>
    <mergeCell ref="B4:C4"/>
    <mergeCell ref="B5:C5"/>
    <mergeCell ref="F5:F22"/>
    <mergeCell ref="A6:A9"/>
    <mergeCell ref="B6:B9"/>
    <mergeCell ref="C6:C9"/>
    <mergeCell ref="B14:C14"/>
    <mergeCell ref="A15:A18"/>
    <mergeCell ref="B15:B18"/>
    <mergeCell ref="C15:C18"/>
    <mergeCell ref="I6:I9"/>
    <mergeCell ref="A10:A13"/>
    <mergeCell ref="B10:B13"/>
    <mergeCell ref="C10:C13"/>
    <mergeCell ref="G10:G13"/>
    <mergeCell ref="H10:H13"/>
    <mergeCell ref="I10:I13"/>
    <mergeCell ref="G6:G9"/>
    <mergeCell ref="H6:H9"/>
    <mergeCell ref="I15:I18"/>
    <mergeCell ref="H15:H18"/>
    <mergeCell ref="J25:J29"/>
    <mergeCell ref="G25:G29"/>
    <mergeCell ref="H19:H22"/>
    <mergeCell ref="B25:B29"/>
    <mergeCell ref="B19:B22"/>
    <mergeCell ref="C19:C22"/>
    <mergeCell ref="A25:A29"/>
    <mergeCell ref="C25:C29"/>
    <mergeCell ref="I19:I22"/>
    <mergeCell ref="G19:G22"/>
    <mergeCell ref="F25:F29"/>
    <mergeCell ref="H25:H29"/>
    <mergeCell ref="I25:I29"/>
    <mergeCell ref="A19:A22"/>
  </mergeCells>
  <pageMargins left="0" right="0" top="0" bottom="0" header="0" footer="0"/>
  <pageSetup scale="63" fitToHeight="0" orientation="landscape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showGridLines="0" view="pageBreakPreview" zoomScale="90" zoomScaleNormal="63" zoomScaleSheetLayoutView="90" workbookViewId="0">
      <selection activeCell="E39" sqref="E39"/>
    </sheetView>
  </sheetViews>
  <sheetFormatPr defaultColWidth="8.85546875" defaultRowHeight="15" customHeight="1"/>
  <cols>
    <col min="1" max="1" width="6.7109375" style="45" customWidth="1"/>
    <col min="2" max="2" width="31.28515625" style="45" customWidth="1"/>
    <col min="3" max="3" width="17" style="45" customWidth="1"/>
    <col min="4" max="4" width="24.85546875" style="45" customWidth="1"/>
    <col min="5" max="5" width="16" style="45" customWidth="1"/>
    <col min="6" max="6" width="23.28515625" style="45" customWidth="1"/>
    <col min="7" max="7" width="12.28515625" style="45" customWidth="1"/>
    <col min="8" max="8" width="37.42578125" style="45" customWidth="1"/>
    <col min="9" max="9" width="12.42578125" style="45" customWidth="1"/>
    <col min="10" max="10" width="47.85546875" style="45" customWidth="1"/>
    <col min="11" max="11" width="8.85546875" style="45" customWidth="1"/>
    <col min="12" max="16384" width="8.85546875" style="45"/>
  </cols>
  <sheetData>
    <row r="1" spans="1:15" ht="76.5" customHeight="1">
      <c r="A1" s="160"/>
      <c r="B1" s="160"/>
      <c r="C1" s="160"/>
      <c r="D1" s="160"/>
      <c r="E1" s="160"/>
      <c r="F1" s="160"/>
      <c r="G1" s="160"/>
      <c r="H1" s="160"/>
      <c r="I1" s="160"/>
      <c r="J1" s="124" t="s">
        <v>423</v>
      </c>
    </row>
    <row r="2" spans="1:15" ht="36.75" customHeight="1">
      <c r="A2" s="524" t="s">
        <v>261</v>
      </c>
      <c r="B2" s="580"/>
      <c r="C2" s="580"/>
      <c r="D2" s="580"/>
      <c r="E2" s="580"/>
      <c r="F2" s="580"/>
      <c r="G2" s="580"/>
      <c r="H2" s="580"/>
      <c r="I2" s="580"/>
      <c r="J2" s="580"/>
    </row>
    <row r="3" spans="1:15" ht="45" customHeight="1">
      <c r="A3" s="133" t="s">
        <v>0</v>
      </c>
      <c r="B3" s="133" t="s">
        <v>1</v>
      </c>
      <c r="C3" s="133" t="s">
        <v>2</v>
      </c>
      <c r="D3" s="133" t="s">
        <v>3</v>
      </c>
      <c r="E3" s="133" t="s">
        <v>4</v>
      </c>
      <c r="F3" s="133" t="s">
        <v>5</v>
      </c>
      <c r="G3" s="133" t="s">
        <v>181</v>
      </c>
      <c r="H3" s="133" t="s">
        <v>7</v>
      </c>
      <c r="I3" s="133" t="s">
        <v>8</v>
      </c>
      <c r="J3" s="133" t="s">
        <v>9</v>
      </c>
    </row>
    <row r="4" spans="1:15" ht="30" customHeight="1">
      <c r="A4" s="162">
        <v>1</v>
      </c>
      <c r="B4" s="163" t="s">
        <v>10</v>
      </c>
      <c r="C4" s="133" t="s">
        <v>15</v>
      </c>
      <c r="D4" s="164"/>
      <c r="E4" s="164"/>
      <c r="F4" s="581" t="s">
        <v>58</v>
      </c>
      <c r="G4" s="162">
        <f>G5+G9</f>
        <v>45</v>
      </c>
      <c r="H4" s="164"/>
      <c r="I4" s="164"/>
      <c r="J4" s="164"/>
      <c r="O4" s="55"/>
    </row>
    <row r="5" spans="1:15" ht="30" customHeight="1">
      <c r="A5" s="581" t="s">
        <v>11</v>
      </c>
      <c r="B5" s="581" t="s">
        <v>219</v>
      </c>
      <c r="C5" s="581" t="s">
        <v>15</v>
      </c>
      <c r="D5" s="133" t="s">
        <v>16</v>
      </c>
      <c r="E5" s="133" t="s">
        <v>33</v>
      </c>
      <c r="F5" s="582"/>
      <c r="G5" s="584">
        <v>15</v>
      </c>
      <c r="H5" s="581" t="s">
        <v>220</v>
      </c>
      <c r="I5" s="583"/>
      <c r="J5" s="582"/>
    </row>
    <row r="6" spans="1:15" ht="14.45" customHeight="1">
      <c r="A6" s="581"/>
      <c r="B6" s="582"/>
      <c r="C6" s="582"/>
      <c r="D6" s="133" t="s">
        <v>18</v>
      </c>
      <c r="E6" s="133" t="s">
        <v>35</v>
      </c>
      <c r="F6" s="582"/>
      <c r="G6" s="582"/>
      <c r="H6" s="582"/>
      <c r="I6" s="583"/>
      <c r="J6" s="582"/>
    </row>
    <row r="7" spans="1:15" ht="14.45" customHeight="1">
      <c r="A7" s="581"/>
      <c r="B7" s="582"/>
      <c r="C7" s="582"/>
      <c r="D7" s="133" t="s">
        <v>20</v>
      </c>
      <c r="E7" s="133" t="s">
        <v>36</v>
      </c>
      <c r="F7" s="582"/>
      <c r="G7" s="582"/>
      <c r="H7" s="582"/>
      <c r="I7" s="583"/>
      <c r="J7" s="582"/>
    </row>
    <row r="8" spans="1:15" ht="45.75" customHeight="1">
      <c r="A8" s="581"/>
      <c r="B8" s="582"/>
      <c r="C8" s="582"/>
      <c r="D8" s="133" t="s">
        <v>22</v>
      </c>
      <c r="E8" s="133" t="s">
        <v>30</v>
      </c>
      <c r="F8" s="582"/>
      <c r="G8" s="582"/>
      <c r="H8" s="582"/>
      <c r="I8" s="583"/>
      <c r="J8" s="582"/>
    </row>
    <row r="9" spans="1:15" ht="10.5" customHeight="1">
      <c r="A9" s="581" t="s">
        <v>26</v>
      </c>
      <c r="B9" s="515" t="s">
        <v>221</v>
      </c>
      <c r="C9" s="516"/>
      <c r="D9" s="516"/>
      <c r="E9" s="582"/>
      <c r="F9" s="582"/>
      <c r="G9" s="584">
        <f>G13+G17</f>
        <v>30</v>
      </c>
      <c r="H9" s="582"/>
      <c r="I9" s="582"/>
      <c r="J9" s="582"/>
    </row>
    <row r="10" spans="1:15" ht="9.75" customHeight="1">
      <c r="A10" s="581"/>
      <c r="B10" s="516"/>
      <c r="C10" s="516"/>
      <c r="D10" s="516"/>
      <c r="E10" s="582"/>
      <c r="F10" s="582"/>
      <c r="G10" s="582"/>
      <c r="H10" s="582"/>
      <c r="I10" s="582"/>
      <c r="J10" s="582"/>
    </row>
    <row r="11" spans="1:15" ht="15.75" customHeight="1">
      <c r="A11" s="581"/>
      <c r="B11" s="516"/>
      <c r="C11" s="516"/>
      <c r="D11" s="516"/>
      <c r="E11" s="582"/>
      <c r="F11" s="582"/>
      <c r="G11" s="582"/>
      <c r="H11" s="582"/>
      <c r="I11" s="582"/>
      <c r="J11" s="582"/>
    </row>
    <row r="12" spans="1:15" ht="8.1" customHeight="1">
      <c r="A12" s="581"/>
      <c r="B12" s="516"/>
      <c r="C12" s="516"/>
      <c r="D12" s="516"/>
      <c r="E12" s="582"/>
      <c r="F12" s="582"/>
      <c r="G12" s="582"/>
      <c r="H12" s="582"/>
      <c r="I12" s="582"/>
      <c r="J12" s="582"/>
    </row>
    <row r="13" spans="1:15" ht="14.45" customHeight="1">
      <c r="A13" s="581" t="s">
        <v>28</v>
      </c>
      <c r="B13" s="581" t="s">
        <v>222</v>
      </c>
      <c r="C13" s="581" t="s">
        <v>15</v>
      </c>
      <c r="D13" s="133" t="s">
        <v>16</v>
      </c>
      <c r="E13" s="133" t="s">
        <v>93</v>
      </c>
      <c r="F13" s="582"/>
      <c r="G13" s="584">
        <v>15</v>
      </c>
      <c r="H13" s="581" t="s">
        <v>262</v>
      </c>
      <c r="I13" s="583"/>
      <c r="J13" s="582"/>
    </row>
    <row r="14" spans="1:15" ht="14.45" customHeight="1">
      <c r="A14" s="581"/>
      <c r="B14" s="582"/>
      <c r="C14" s="582"/>
      <c r="D14" s="133" t="s">
        <v>18</v>
      </c>
      <c r="E14" s="133" t="s">
        <v>19</v>
      </c>
      <c r="F14" s="582"/>
      <c r="G14" s="582"/>
      <c r="H14" s="582"/>
      <c r="I14" s="583"/>
      <c r="J14" s="582"/>
    </row>
    <row r="15" spans="1:15" ht="14.45" customHeight="1">
      <c r="A15" s="581"/>
      <c r="B15" s="582"/>
      <c r="C15" s="582"/>
      <c r="D15" s="133" t="s">
        <v>20</v>
      </c>
      <c r="E15" s="133" t="s">
        <v>95</v>
      </c>
      <c r="F15" s="582"/>
      <c r="G15" s="582"/>
      <c r="H15" s="582"/>
      <c r="I15" s="583"/>
      <c r="J15" s="582"/>
    </row>
    <row r="16" spans="1:15" ht="69" customHeight="1">
      <c r="A16" s="581"/>
      <c r="B16" s="582"/>
      <c r="C16" s="582"/>
      <c r="D16" s="133" t="s">
        <v>22</v>
      </c>
      <c r="E16" s="133" t="s">
        <v>30</v>
      </c>
      <c r="F16" s="582"/>
      <c r="G16" s="582"/>
      <c r="H16" s="582"/>
      <c r="I16" s="583"/>
      <c r="J16" s="582"/>
    </row>
    <row r="17" spans="1:10" ht="20.25" customHeight="1">
      <c r="A17" s="581" t="s">
        <v>31</v>
      </c>
      <c r="B17" s="581" t="s">
        <v>224</v>
      </c>
      <c r="C17" s="581" t="s">
        <v>15</v>
      </c>
      <c r="D17" s="133" t="s">
        <v>16</v>
      </c>
      <c r="E17" s="133" t="s">
        <v>93</v>
      </c>
      <c r="F17" s="582"/>
      <c r="G17" s="584">
        <v>15</v>
      </c>
      <c r="H17" s="581" t="s">
        <v>263</v>
      </c>
      <c r="I17" s="583"/>
      <c r="J17" s="582"/>
    </row>
    <row r="18" spans="1:10" ht="20.25" customHeight="1">
      <c r="A18" s="581"/>
      <c r="B18" s="582"/>
      <c r="C18" s="582"/>
      <c r="D18" s="133" t="s">
        <v>18</v>
      </c>
      <c r="E18" s="133" t="s">
        <v>19</v>
      </c>
      <c r="F18" s="582"/>
      <c r="G18" s="582"/>
      <c r="H18" s="582"/>
      <c r="I18" s="583"/>
      <c r="J18" s="582"/>
    </row>
    <row r="19" spans="1:10" ht="25.5" customHeight="1">
      <c r="A19" s="581"/>
      <c r="B19" s="582"/>
      <c r="C19" s="582"/>
      <c r="D19" s="133" t="s">
        <v>20</v>
      </c>
      <c r="E19" s="133" t="s">
        <v>95</v>
      </c>
      <c r="F19" s="582"/>
      <c r="G19" s="582"/>
      <c r="H19" s="582"/>
      <c r="I19" s="583"/>
      <c r="J19" s="582"/>
    </row>
    <row r="20" spans="1:10" ht="30" customHeight="1">
      <c r="A20" s="581"/>
      <c r="B20" s="582"/>
      <c r="C20" s="582"/>
      <c r="D20" s="133" t="s">
        <v>22</v>
      </c>
      <c r="E20" s="133" t="s">
        <v>30</v>
      </c>
      <c r="F20" s="582"/>
      <c r="G20" s="582"/>
      <c r="H20" s="582"/>
      <c r="I20" s="583"/>
      <c r="J20" s="582"/>
    </row>
    <row r="21" spans="1:10" ht="35.25" customHeight="1">
      <c r="A21" s="587">
        <v>2</v>
      </c>
      <c r="B21" s="589" t="s">
        <v>264</v>
      </c>
      <c r="C21" s="527" t="s">
        <v>265</v>
      </c>
      <c r="D21" s="159" t="s">
        <v>16</v>
      </c>
      <c r="E21" s="284">
        <v>5</v>
      </c>
      <c r="F21" s="527" t="s">
        <v>266</v>
      </c>
      <c r="G21" s="528">
        <v>15</v>
      </c>
      <c r="H21" s="539" t="s">
        <v>354</v>
      </c>
      <c r="I21" s="585"/>
      <c r="J21" s="585"/>
    </row>
    <row r="22" spans="1:10" ht="27" customHeight="1">
      <c r="A22" s="588"/>
      <c r="B22" s="590"/>
      <c r="C22" s="518"/>
      <c r="D22" s="46" t="s">
        <v>18</v>
      </c>
      <c r="E22" s="285">
        <v>10</v>
      </c>
      <c r="F22" s="518"/>
      <c r="G22" s="529"/>
      <c r="H22" s="518"/>
      <c r="I22" s="518"/>
      <c r="J22" s="518"/>
    </row>
    <row r="23" spans="1:10" ht="30" customHeight="1">
      <c r="A23" s="588"/>
      <c r="B23" s="590"/>
      <c r="C23" s="518"/>
      <c r="D23" s="46" t="s">
        <v>20</v>
      </c>
      <c r="E23" s="285">
        <v>15</v>
      </c>
      <c r="F23" s="518"/>
      <c r="G23" s="529"/>
      <c r="H23" s="518"/>
      <c r="I23" s="518"/>
      <c r="J23" s="518"/>
    </row>
    <row r="24" spans="1:10" ht="45.75" customHeight="1">
      <c r="A24" s="588"/>
      <c r="B24" s="590"/>
      <c r="C24" s="519"/>
      <c r="D24" s="46" t="s">
        <v>22</v>
      </c>
      <c r="E24" s="285">
        <v>20</v>
      </c>
      <c r="F24" s="519"/>
      <c r="G24" s="530"/>
      <c r="H24" s="519"/>
      <c r="I24" s="519"/>
      <c r="J24" s="519"/>
    </row>
    <row r="25" spans="1:10" ht="64.5" customHeight="1">
      <c r="A25" s="536">
        <v>3</v>
      </c>
      <c r="B25" s="517" t="s">
        <v>267</v>
      </c>
      <c r="C25" s="523" t="s">
        <v>68</v>
      </c>
      <c r="D25" s="46" t="s">
        <v>16</v>
      </c>
      <c r="E25" s="286">
        <v>0.1</v>
      </c>
      <c r="F25" s="523" t="s">
        <v>266</v>
      </c>
      <c r="G25" s="592">
        <v>10</v>
      </c>
      <c r="H25" s="523" t="s">
        <v>268</v>
      </c>
      <c r="I25" s="586"/>
      <c r="J25" s="586"/>
    </row>
    <row r="26" spans="1:10" ht="33.75" customHeight="1">
      <c r="A26" s="529"/>
      <c r="B26" s="535"/>
      <c r="C26" s="518"/>
      <c r="D26" s="46" t="s">
        <v>18</v>
      </c>
      <c r="E26" s="286">
        <v>0.2</v>
      </c>
      <c r="F26" s="518"/>
      <c r="G26" s="518"/>
      <c r="H26" s="518"/>
      <c r="I26" s="518"/>
      <c r="J26" s="518"/>
    </row>
    <row r="27" spans="1:10" ht="21" customHeight="1">
      <c r="A27" s="529"/>
      <c r="B27" s="535"/>
      <c r="C27" s="518"/>
      <c r="D27" s="46" t="s">
        <v>20</v>
      </c>
      <c r="E27" s="286">
        <v>0.3</v>
      </c>
      <c r="F27" s="518"/>
      <c r="G27" s="518"/>
      <c r="H27" s="518"/>
      <c r="I27" s="518"/>
      <c r="J27" s="518"/>
    </row>
    <row r="28" spans="1:10" ht="51.75" customHeight="1">
      <c r="A28" s="530"/>
      <c r="B28" s="591"/>
      <c r="C28" s="519"/>
      <c r="D28" s="46" t="s">
        <v>22</v>
      </c>
      <c r="E28" s="286">
        <v>0.4</v>
      </c>
      <c r="F28" s="519"/>
      <c r="G28" s="519"/>
      <c r="H28" s="519"/>
      <c r="I28" s="519"/>
      <c r="J28" s="519"/>
    </row>
    <row r="29" spans="1:10" ht="73.5" customHeight="1">
      <c r="A29" s="536">
        <v>4</v>
      </c>
      <c r="B29" s="517" t="s">
        <v>269</v>
      </c>
      <c r="C29" s="523" t="s">
        <v>15</v>
      </c>
      <c r="D29" s="46" t="s">
        <v>16</v>
      </c>
      <c r="E29" s="287">
        <v>0.75</v>
      </c>
      <c r="F29" s="523" t="s">
        <v>266</v>
      </c>
      <c r="G29" s="592">
        <v>15</v>
      </c>
      <c r="H29" s="554" t="s">
        <v>355</v>
      </c>
      <c r="I29" s="586"/>
      <c r="J29" s="586"/>
    </row>
    <row r="30" spans="1:10" ht="27.75" customHeight="1">
      <c r="A30" s="529"/>
      <c r="B30" s="535"/>
      <c r="C30" s="518"/>
      <c r="D30" s="46" t="s">
        <v>18</v>
      </c>
      <c r="E30" s="287">
        <v>1.75</v>
      </c>
      <c r="F30" s="518"/>
      <c r="G30" s="518"/>
      <c r="H30" s="518"/>
      <c r="I30" s="518"/>
      <c r="J30" s="518"/>
    </row>
    <row r="31" spans="1:10" ht="14.45" customHeight="1">
      <c r="A31" s="529"/>
      <c r="B31" s="535"/>
      <c r="C31" s="518"/>
      <c r="D31" s="46" t="s">
        <v>20</v>
      </c>
      <c r="E31" s="287">
        <v>2.75</v>
      </c>
      <c r="F31" s="518"/>
      <c r="G31" s="518"/>
      <c r="H31" s="518"/>
      <c r="I31" s="518"/>
      <c r="J31" s="518"/>
    </row>
    <row r="32" spans="1:10" ht="25.5" customHeight="1">
      <c r="A32" s="530"/>
      <c r="B32" s="591"/>
      <c r="C32" s="519"/>
      <c r="D32" s="46" t="s">
        <v>22</v>
      </c>
      <c r="E32" s="287">
        <v>3.75</v>
      </c>
      <c r="F32" s="519"/>
      <c r="G32" s="519"/>
      <c r="H32" s="519"/>
      <c r="I32" s="519"/>
      <c r="J32" s="519"/>
    </row>
    <row r="33" spans="1:10" ht="220.5" customHeight="1">
      <c r="A33" s="52">
        <v>5</v>
      </c>
      <c r="B33" s="46" t="s">
        <v>67</v>
      </c>
      <c r="C33" s="46" t="s">
        <v>68</v>
      </c>
      <c r="D33" s="46" t="s">
        <v>69</v>
      </c>
      <c r="E33" s="262" t="s">
        <v>70</v>
      </c>
      <c r="F33" s="46" t="s">
        <v>71</v>
      </c>
      <c r="G33" s="47">
        <v>3</v>
      </c>
      <c r="H33" s="46" t="s">
        <v>82</v>
      </c>
      <c r="I33" s="77"/>
      <c r="J33" s="77"/>
    </row>
    <row r="34" spans="1:10" ht="99" customHeight="1">
      <c r="A34" s="52">
        <v>6</v>
      </c>
      <c r="B34" s="46" t="s">
        <v>72</v>
      </c>
      <c r="C34" s="46" t="s">
        <v>54</v>
      </c>
      <c r="D34" s="46" t="s">
        <v>69</v>
      </c>
      <c r="E34" s="49">
        <v>1</v>
      </c>
      <c r="F34" s="46" t="s">
        <v>58</v>
      </c>
      <c r="G34" s="47">
        <v>2</v>
      </c>
      <c r="H34" s="46" t="s">
        <v>73</v>
      </c>
      <c r="I34" s="77"/>
      <c r="J34" s="77"/>
    </row>
    <row r="35" spans="1:10" ht="67.5" customHeight="1">
      <c r="A35" s="86" t="s">
        <v>89</v>
      </c>
      <c r="B35" s="86" t="s">
        <v>74</v>
      </c>
      <c r="C35" s="86" t="s">
        <v>75</v>
      </c>
      <c r="D35" s="86" t="s">
        <v>65</v>
      </c>
      <c r="E35" s="89">
        <v>1</v>
      </c>
      <c r="F35" s="86" t="s">
        <v>58</v>
      </c>
      <c r="G35" s="88">
        <v>3</v>
      </c>
      <c r="H35" s="86" t="s">
        <v>73</v>
      </c>
      <c r="I35" s="97"/>
      <c r="J35" s="97"/>
    </row>
    <row r="36" spans="1:10">
      <c r="A36" s="483">
        <v>8</v>
      </c>
      <c r="B36" s="486" t="s">
        <v>331</v>
      </c>
      <c r="C36" s="486" t="s">
        <v>15</v>
      </c>
      <c r="D36" s="267" t="s">
        <v>16</v>
      </c>
      <c r="E36" s="267" t="s">
        <v>455</v>
      </c>
      <c r="F36" s="486" t="s">
        <v>52</v>
      </c>
      <c r="G36" s="483">
        <v>2</v>
      </c>
      <c r="H36" s="474" t="s">
        <v>332</v>
      </c>
      <c r="I36" s="477"/>
      <c r="J36" s="480"/>
    </row>
    <row r="37" spans="1:10">
      <c r="A37" s="484"/>
      <c r="B37" s="484"/>
      <c r="C37" s="484"/>
      <c r="D37" s="267" t="s">
        <v>18</v>
      </c>
      <c r="E37" s="268">
        <v>80</v>
      </c>
      <c r="F37" s="484"/>
      <c r="G37" s="487"/>
      <c r="H37" s="475"/>
      <c r="I37" s="478"/>
      <c r="J37" s="481"/>
    </row>
    <row r="38" spans="1:10">
      <c r="A38" s="484"/>
      <c r="B38" s="484"/>
      <c r="C38" s="484"/>
      <c r="D38" s="267" t="s">
        <v>20</v>
      </c>
      <c r="E38" s="267" t="s">
        <v>456</v>
      </c>
      <c r="F38" s="484"/>
      <c r="G38" s="487"/>
      <c r="H38" s="475"/>
      <c r="I38" s="478"/>
      <c r="J38" s="481"/>
    </row>
    <row r="39" spans="1:10" ht="73.5" customHeight="1">
      <c r="A39" s="485"/>
      <c r="B39" s="485"/>
      <c r="C39" s="485"/>
      <c r="D39" s="267" t="s">
        <v>22</v>
      </c>
      <c r="E39" s="267" t="s">
        <v>453</v>
      </c>
      <c r="F39" s="485"/>
      <c r="G39" s="488"/>
      <c r="H39" s="476"/>
      <c r="I39" s="479"/>
      <c r="J39" s="482"/>
    </row>
    <row r="40" spans="1:10" ht="159" customHeight="1">
      <c r="A40" s="259" t="s">
        <v>91</v>
      </c>
      <c r="B40" s="46" t="s">
        <v>76</v>
      </c>
      <c r="C40" s="46" t="s">
        <v>77</v>
      </c>
      <c r="D40" s="46" t="s">
        <v>65</v>
      </c>
      <c r="E40" s="46" t="s">
        <v>78</v>
      </c>
      <c r="F40" s="46" t="s">
        <v>79</v>
      </c>
      <c r="G40" s="47">
        <v>5</v>
      </c>
      <c r="H40" s="46" t="s">
        <v>83</v>
      </c>
      <c r="I40" s="94"/>
      <c r="J40" s="51"/>
    </row>
    <row r="41" spans="1:10" ht="14.45" customHeight="1">
      <c r="A41" s="70"/>
      <c r="B41" s="50" t="s">
        <v>80</v>
      </c>
      <c r="C41" s="51"/>
      <c r="D41" s="51"/>
      <c r="E41" s="51"/>
      <c r="F41" s="51"/>
      <c r="G41" s="52">
        <f>G40+G35+G34+G33+G29+G25+G21+G4+G36</f>
        <v>100</v>
      </c>
      <c r="H41" s="51"/>
      <c r="I41" s="51"/>
      <c r="J41" s="249">
        <f>J5+J13+J17+J21+J25+J29+J33+J34+J35+J40+J36</f>
        <v>0</v>
      </c>
    </row>
    <row r="42" spans="1:10" ht="13.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ht="30" customHeight="1">
      <c r="A43" s="54"/>
      <c r="B43" s="57" t="s">
        <v>81</v>
      </c>
      <c r="C43" s="54"/>
      <c r="D43" s="54"/>
      <c r="E43" s="54"/>
      <c r="F43" s="54"/>
      <c r="G43" s="54"/>
      <c r="H43" s="54"/>
      <c r="I43" s="54"/>
      <c r="J43" s="54"/>
    </row>
  </sheetData>
  <mergeCells count="62">
    <mergeCell ref="H36:H39"/>
    <mergeCell ref="I36:I39"/>
    <mergeCell ref="J36:J39"/>
    <mergeCell ref="A36:A39"/>
    <mergeCell ref="B36:B39"/>
    <mergeCell ref="C36:C39"/>
    <mergeCell ref="F36:F39"/>
    <mergeCell ref="G36:G39"/>
    <mergeCell ref="H29:H32"/>
    <mergeCell ref="I29:I32"/>
    <mergeCell ref="J29:J32"/>
    <mergeCell ref="A29:A32"/>
    <mergeCell ref="B29:B32"/>
    <mergeCell ref="C29:C32"/>
    <mergeCell ref="F29:F32"/>
    <mergeCell ref="G29:G32"/>
    <mergeCell ref="H25:H28"/>
    <mergeCell ref="I25:I28"/>
    <mergeCell ref="J25:J28"/>
    <mergeCell ref="A21:A24"/>
    <mergeCell ref="B21:B24"/>
    <mergeCell ref="C21:C24"/>
    <mergeCell ref="H21:H24"/>
    <mergeCell ref="I21:I24"/>
    <mergeCell ref="A25:A28"/>
    <mergeCell ref="B25:B28"/>
    <mergeCell ref="C25:C28"/>
    <mergeCell ref="F25:F28"/>
    <mergeCell ref="G25:G28"/>
    <mergeCell ref="I17:I20"/>
    <mergeCell ref="J21:J24"/>
    <mergeCell ref="F21:F24"/>
    <mergeCell ref="G21:G24"/>
    <mergeCell ref="J17:J20"/>
    <mergeCell ref="H9:H12"/>
    <mergeCell ref="B17:B20"/>
    <mergeCell ref="C17:C20"/>
    <mergeCell ref="G17:G20"/>
    <mergeCell ref="H17:H20"/>
    <mergeCell ref="F4:F20"/>
    <mergeCell ref="A5:A8"/>
    <mergeCell ref="B5:B8"/>
    <mergeCell ref="C5:C8"/>
    <mergeCell ref="G5:G8"/>
    <mergeCell ref="A17:A20"/>
    <mergeCell ref="G9:G12"/>
    <mergeCell ref="I13:I16"/>
    <mergeCell ref="J13:J16"/>
    <mergeCell ref="A2:J2"/>
    <mergeCell ref="H5:H8"/>
    <mergeCell ref="I5:I8"/>
    <mergeCell ref="J5:J8"/>
    <mergeCell ref="A9:A12"/>
    <mergeCell ref="B9:D12"/>
    <mergeCell ref="E9:E12"/>
    <mergeCell ref="I9:I12"/>
    <mergeCell ref="J9:J12"/>
    <mergeCell ref="A13:A16"/>
    <mergeCell ref="B13:B16"/>
    <mergeCell ref="C13:C16"/>
    <mergeCell ref="G13:G16"/>
    <mergeCell ref="H13:H16"/>
  </mergeCells>
  <pageMargins left="0" right="0" top="0" bottom="0" header="0" footer="0"/>
  <pageSetup scale="45"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showGridLines="0" view="pageBreakPreview" zoomScale="60" zoomScaleNormal="80" workbookViewId="0">
      <selection activeCell="A40" sqref="A40"/>
    </sheetView>
  </sheetViews>
  <sheetFormatPr defaultColWidth="8.85546875" defaultRowHeight="15" customHeight="1"/>
  <cols>
    <col min="1" max="1" width="6.42578125" style="32" customWidth="1"/>
    <col min="2" max="2" width="28.7109375" style="32" customWidth="1"/>
    <col min="3" max="3" width="17.5703125" style="32" customWidth="1"/>
    <col min="4" max="4" width="23.7109375" style="32" customWidth="1"/>
    <col min="5" max="5" width="18" style="32" customWidth="1"/>
    <col min="6" max="6" width="20.42578125" style="32" customWidth="1"/>
    <col min="7" max="7" width="12.42578125" style="32" customWidth="1"/>
    <col min="8" max="8" width="41.42578125" style="32" customWidth="1"/>
    <col min="9" max="9" width="12.42578125" style="32" customWidth="1"/>
    <col min="10" max="10" width="49.7109375" style="32" customWidth="1"/>
    <col min="11" max="11" width="8.85546875" style="32" customWidth="1"/>
    <col min="12" max="16384" width="8.85546875" style="32"/>
  </cols>
  <sheetData>
    <row r="1" spans="1:15" ht="60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424</v>
      </c>
    </row>
    <row r="2" spans="1:15" ht="36" customHeight="1">
      <c r="A2" s="458" t="s">
        <v>270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15" ht="66.7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21" customHeight="1">
      <c r="A4" s="135">
        <v>1</v>
      </c>
      <c r="B4" s="469" t="s">
        <v>10</v>
      </c>
      <c r="C4" s="470"/>
      <c r="D4" s="470"/>
      <c r="E4" s="137"/>
      <c r="F4" s="447" t="s">
        <v>58</v>
      </c>
      <c r="G4" s="135">
        <f>G5+G9</f>
        <v>45</v>
      </c>
      <c r="H4" s="158"/>
      <c r="I4" s="137"/>
      <c r="J4" s="137"/>
      <c r="O4" s="58"/>
    </row>
    <row r="5" spans="1:15" ht="27" customHeight="1">
      <c r="A5" s="447" t="s">
        <v>11</v>
      </c>
      <c r="B5" s="447" t="s">
        <v>219</v>
      </c>
      <c r="C5" s="447" t="s">
        <v>15</v>
      </c>
      <c r="D5" s="103" t="s">
        <v>16</v>
      </c>
      <c r="E5" s="103" t="s">
        <v>33</v>
      </c>
      <c r="F5" s="448"/>
      <c r="G5" s="454">
        <v>15</v>
      </c>
      <c r="H5" s="447" t="s">
        <v>220</v>
      </c>
      <c r="I5" s="468"/>
      <c r="J5" s="448"/>
    </row>
    <row r="6" spans="1:15" ht="19.5" customHeight="1">
      <c r="A6" s="447"/>
      <c r="B6" s="448"/>
      <c r="C6" s="448"/>
      <c r="D6" s="103" t="s">
        <v>18</v>
      </c>
      <c r="E6" s="103" t="s">
        <v>35</v>
      </c>
      <c r="F6" s="448"/>
      <c r="G6" s="448"/>
      <c r="H6" s="448"/>
      <c r="I6" s="468"/>
      <c r="J6" s="448"/>
    </row>
    <row r="7" spans="1:15" ht="22.5" customHeight="1">
      <c r="A7" s="447"/>
      <c r="B7" s="448"/>
      <c r="C7" s="448"/>
      <c r="D7" s="103" t="s">
        <v>20</v>
      </c>
      <c r="E7" s="103" t="s">
        <v>36</v>
      </c>
      <c r="F7" s="448"/>
      <c r="G7" s="448"/>
      <c r="H7" s="448"/>
      <c r="I7" s="468"/>
      <c r="J7" s="448"/>
    </row>
    <row r="8" spans="1:15" ht="23.25" customHeight="1">
      <c r="A8" s="447"/>
      <c r="B8" s="448"/>
      <c r="C8" s="448"/>
      <c r="D8" s="103" t="s">
        <v>22</v>
      </c>
      <c r="E8" s="103" t="s">
        <v>30</v>
      </c>
      <c r="F8" s="448"/>
      <c r="G8" s="448"/>
      <c r="H8" s="448"/>
      <c r="I8" s="468"/>
      <c r="J8" s="448"/>
    </row>
    <row r="9" spans="1:15" ht="15" customHeight="1">
      <c r="A9" s="447" t="s">
        <v>26</v>
      </c>
      <c r="B9" s="460" t="s">
        <v>221</v>
      </c>
      <c r="C9" s="461"/>
      <c r="D9" s="461"/>
      <c r="E9" s="448"/>
      <c r="F9" s="448"/>
      <c r="G9" s="454">
        <f>G13+G17</f>
        <v>30</v>
      </c>
      <c r="H9" s="448"/>
      <c r="I9" s="448"/>
      <c r="J9" s="448"/>
    </row>
    <row r="10" spans="1:15" ht="9" customHeight="1">
      <c r="A10" s="447"/>
      <c r="B10" s="461"/>
      <c r="C10" s="461"/>
      <c r="D10" s="461"/>
      <c r="E10" s="448"/>
      <c r="F10" s="448"/>
      <c r="G10" s="448"/>
      <c r="H10" s="448"/>
      <c r="I10" s="448"/>
      <c r="J10" s="448"/>
    </row>
    <row r="11" spans="1:15" ht="8.1" customHeight="1">
      <c r="A11" s="447"/>
      <c r="B11" s="461"/>
      <c r="C11" s="461"/>
      <c r="D11" s="461"/>
      <c r="E11" s="448"/>
      <c r="F11" s="448"/>
      <c r="G11" s="448"/>
      <c r="H11" s="448"/>
      <c r="I11" s="448"/>
      <c r="J11" s="448"/>
    </row>
    <row r="12" spans="1:15" ht="8.25" customHeight="1">
      <c r="A12" s="447"/>
      <c r="B12" s="461"/>
      <c r="C12" s="461"/>
      <c r="D12" s="461"/>
      <c r="E12" s="448"/>
      <c r="F12" s="448"/>
      <c r="G12" s="448"/>
      <c r="H12" s="448"/>
      <c r="I12" s="448"/>
      <c r="J12" s="448"/>
    </row>
    <row r="13" spans="1:15" ht="24" customHeight="1">
      <c r="A13" s="447" t="s">
        <v>28</v>
      </c>
      <c r="B13" s="447" t="s">
        <v>222</v>
      </c>
      <c r="C13" s="447" t="s">
        <v>15</v>
      </c>
      <c r="D13" s="103" t="s">
        <v>16</v>
      </c>
      <c r="E13" s="103" t="s">
        <v>93</v>
      </c>
      <c r="F13" s="448"/>
      <c r="G13" s="454">
        <v>15</v>
      </c>
      <c r="H13" s="447" t="s">
        <v>262</v>
      </c>
      <c r="I13" s="468"/>
      <c r="J13" s="448"/>
    </row>
    <row r="14" spans="1:15" ht="23.25" customHeight="1">
      <c r="A14" s="447"/>
      <c r="B14" s="448"/>
      <c r="C14" s="448"/>
      <c r="D14" s="103" t="s">
        <v>18</v>
      </c>
      <c r="E14" s="103" t="s">
        <v>19</v>
      </c>
      <c r="F14" s="448"/>
      <c r="G14" s="448"/>
      <c r="H14" s="448"/>
      <c r="I14" s="468"/>
      <c r="J14" s="448"/>
    </row>
    <row r="15" spans="1:15" ht="22.5" customHeight="1">
      <c r="A15" s="447"/>
      <c r="B15" s="448"/>
      <c r="C15" s="448"/>
      <c r="D15" s="103" t="s">
        <v>20</v>
      </c>
      <c r="E15" s="103" t="s">
        <v>95</v>
      </c>
      <c r="F15" s="448"/>
      <c r="G15" s="448"/>
      <c r="H15" s="448"/>
      <c r="I15" s="468"/>
      <c r="J15" s="448"/>
    </row>
    <row r="16" spans="1:15" ht="20.25" customHeight="1">
      <c r="A16" s="447"/>
      <c r="B16" s="448"/>
      <c r="C16" s="448"/>
      <c r="D16" s="103" t="s">
        <v>22</v>
      </c>
      <c r="E16" s="103" t="s">
        <v>30</v>
      </c>
      <c r="F16" s="448"/>
      <c r="G16" s="448"/>
      <c r="H16" s="448"/>
      <c r="I16" s="468"/>
      <c r="J16" s="448"/>
    </row>
    <row r="17" spans="1:10" ht="22.5" customHeight="1">
      <c r="A17" s="447" t="s">
        <v>31</v>
      </c>
      <c r="B17" s="447" t="s">
        <v>239</v>
      </c>
      <c r="C17" s="447" t="s">
        <v>15</v>
      </c>
      <c r="D17" s="103" t="s">
        <v>16</v>
      </c>
      <c r="E17" s="103" t="s">
        <v>93</v>
      </c>
      <c r="F17" s="448"/>
      <c r="G17" s="454">
        <v>15</v>
      </c>
      <c r="H17" s="447" t="s">
        <v>263</v>
      </c>
      <c r="I17" s="468"/>
      <c r="J17" s="448"/>
    </row>
    <row r="18" spans="1:10" ht="18" customHeight="1">
      <c r="A18" s="447"/>
      <c r="B18" s="448"/>
      <c r="C18" s="448"/>
      <c r="D18" s="103" t="s">
        <v>18</v>
      </c>
      <c r="E18" s="103" t="s">
        <v>19</v>
      </c>
      <c r="F18" s="448"/>
      <c r="G18" s="448"/>
      <c r="H18" s="448"/>
      <c r="I18" s="468"/>
      <c r="J18" s="448"/>
    </row>
    <row r="19" spans="1:10" ht="21.75" customHeight="1">
      <c r="A19" s="447"/>
      <c r="B19" s="448"/>
      <c r="C19" s="448"/>
      <c r="D19" s="103" t="s">
        <v>20</v>
      </c>
      <c r="E19" s="103" t="s">
        <v>95</v>
      </c>
      <c r="F19" s="448"/>
      <c r="G19" s="448"/>
      <c r="H19" s="448"/>
      <c r="I19" s="468"/>
      <c r="J19" s="448"/>
    </row>
    <row r="20" spans="1:10" ht="17.25" customHeight="1">
      <c r="A20" s="447"/>
      <c r="B20" s="448"/>
      <c r="C20" s="448"/>
      <c r="D20" s="103" t="s">
        <v>22</v>
      </c>
      <c r="E20" s="103" t="s">
        <v>30</v>
      </c>
      <c r="F20" s="448"/>
      <c r="G20" s="448"/>
      <c r="H20" s="448"/>
      <c r="I20" s="468"/>
      <c r="J20" s="448"/>
    </row>
    <row r="21" spans="1:10" ht="77.25" customHeight="1">
      <c r="A21" s="551">
        <v>2</v>
      </c>
      <c r="B21" s="597" t="s">
        <v>264</v>
      </c>
      <c r="C21" s="539" t="s">
        <v>265</v>
      </c>
      <c r="D21" s="117" t="s">
        <v>16</v>
      </c>
      <c r="E21" s="284">
        <v>5</v>
      </c>
      <c r="F21" s="539" t="s">
        <v>271</v>
      </c>
      <c r="G21" s="551">
        <v>15</v>
      </c>
      <c r="H21" s="539" t="s">
        <v>354</v>
      </c>
      <c r="I21" s="593"/>
      <c r="J21" s="593"/>
    </row>
    <row r="22" spans="1:10" ht="14.45" customHeight="1">
      <c r="A22" s="552"/>
      <c r="B22" s="546"/>
      <c r="C22" s="540"/>
      <c r="D22" s="4" t="s">
        <v>18</v>
      </c>
      <c r="E22" s="285">
        <v>10</v>
      </c>
      <c r="F22" s="540"/>
      <c r="G22" s="552"/>
      <c r="H22" s="540"/>
      <c r="I22" s="540"/>
      <c r="J22" s="540"/>
    </row>
    <row r="23" spans="1:10" ht="14.45" customHeight="1">
      <c r="A23" s="552"/>
      <c r="B23" s="546"/>
      <c r="C23" s="540"/>
      <c r="D23" s="4" t="s">
        <v>20</v>
      </c>
      <c r="E23" s="285">
        <v>15</v>
      </c>
      <c r="F23" s="540"/>
      <c r="G23" s="552"/>
      <c r="H23" s="540"/>
      <c r="I23" s="540"/>
      <c r="J23" s="540"/>
    </row>
    <row r="24" spans="1:10" ht="21.75" customHeight="1">
      <c r="A24" s="553"/>
      <c r="B24" s="547"/>
      <c r="C24" s="541"/>
      <c r="D24" s="4" t="s">
        <v>22</v>
      </c>
      <c r="E24" s="285">
        <v>20</v>
      </c>
      <c r="F24" s="541"/>
      <c r="G24" s="553"/>
      <c r="H24" s="541"/>
      <c r="I24" s="541"/>
      <c r="J24" s="541"/>
    </row>
    <row r="25" spans="1:10" ht="94.5" customHeight="1">
      <c r="A25" s="562">
        <v>3</v>
      </c>
      <c r="B25" s="594" t="s">
        <v>267</v>
      </c>
      <c r="C25" s="554" t="s">
        <v>68</v>
      </c>
      <c r="D25" s="4" t="s">
        <v>16</v>
      </c>
      <c r="E25" s="286">
        <v>0.1</v>
      </c>
      <c r="F25" s="554" t="s">
        <v>271</v>
      </c>
      <c r="G25" s="595">
        <v>15</v>
      </c>
      <c r="H25" s="554" t="s">
        <v>268</v>
      </c>
      <c r="I25" s="596"/>
      <c r="J25" s="596"/>
    </row>
    <row r="26" spans="1:10" ht="14.45" customHeight="1">
      <c r="A26" s="552"/>
      <c r="B26" s="546"/>
      <c r="C26" s="540"/>
      <c r="D26" s="4" t="s">
        <v>18</v>
      </c>
      <c r="E26" s="286">
        <v>0.2</v>
      </c>
      <c r="F26" s="540"/>
      <c r="G26" s="540"/>
      <c r="H26" s="540"/>
      <c r="I26" s="540"/>
      <c r="J26" s="540"/>
    </row>
    <row r="27" spans="1:10" ht="14.45" customHeight="1">
      <c r="A27" s="552"/>
      <c r="B27" s="546"/>
      <c r="C27" s="540"/>
      <c r="D27" s="4" t="s">
        <v>20</v>
      </c>
      <c r="E27" s="286">
        <v>0.3</v>
      </c>
      <c r="F27" s="540"/>
      <c r="G27" s="540"/>
      <c r="H27" s="540"/>
      <c r="I27" s="540"/>
      <c r="J27" s="540"/>
    </row>
    <row r="28" spans="1:10" ht="53.25" customHeight="1">
      <c r="A28" s="553"/>
      <c r="B28" s="547"/>
      <c r="C28" s="541"/>
      <c r="D28" s="4" t="s">
        <v>22</v>
      </c>
      <c r="E28" s="286">
        <v>0.4</v>
      </c>
      <c r="F28" s="541"/>
      <c r="G28" s="541"/>
      <c r="H28" s="541"/>
      <c r="I28" s="541"/>
      <c r="J28" s="541"/>
    </row>
    <row r="29" spans="1:10" ht="76.5" customHeight="1">
      <c r="A29" s="562">
        <v>4</v>
      </c>
      <c r="B29" s="594" t="s">
        <v>272</v>
      </c>
      <c r="C29" s="554" t="s">
        <v>15</v>
      </c>
      <c r="D29" s="4" t="s">
        <v>16</v>
      </c>
      <c r="E29" s="287">
        <v>0.75</v>
      </c>
      <c r="F29" s="554" t="s">
        <v>271</v>
      </c>
      <c r="G29" s="595">
        <v>10</v>
      </c>
      <c r="H29" s="554" t="s">
        <v>356</v>
      </c>
      <c r="I29" s="596"/>
      <c r="J29" s="596"/>
    </row>
    <row r="30" spans="1:10" ht="14.45" customHeight="1">
      <c r="A30" s="552"/>
      <c r="B30" s="546"/>
      <c r="C30" s="540"/>
      <c r="D30" s="4" t="s">
        <v>18</v>
      </c>
      <c r="E30" s="287">
        <v>1.75</v>
      </c>
      <c r="F30" s="540"/>
      <c r="G30" s="540"/>
      <c r="H30" s="540"/>
      <c r="I30" s="540"/>
      <c r="J30" s="540"/>
    </row>
    <row r="31" spans="1:10" ht="14.45" customHeight="1">
      <c r="A31" s="552"/>
      <c r="B31" s="546"/>
      <c r="C31" s="540"/>
      <c r="D31" s="4" t="s">
        <v>20</v>
      </c>
      <c r="E31" s="287">
        <v>2.75</v>
      </c>
      <c r="F31" s="540"/>
      <c r="G31" s="540"/>
      <c r="H31" s="540"/>
      <c r="I31" s="540"/>
      <c r="J31" s="540"/>
    </row>
    <row r="32" spans="1:10" ht="14.45" customHeight="1">
      <c r="A32" s="553"/>
      <c r="B32" s="547"/>
      <c r="C32" s="541"/>
      <c r="D32" s="4" t="s">
        <v>22</v>
      </c>
      <c r="E32" s="287">
        <v>3.75</v>
      </c>
      <c r="F32" s="541"/>
      <c r="G32" s="541"/>
      <c r="H32" s="541"/>
      <c r="I32" s="541"/>
      <c r="J32" s="541"/>
    </row>
    <row r="33" spans="1:10" ht="210" customHeight="1">
      <c r="A33" s="13">
        <v>5</v>
      </c>
      <c r="B33" s="4" t="s">
        <v>67</v>
      </c>
      <c r="C33" s="4" t="s">
        <v>68</v>
      </c>
      <c r="D33" s="4" t="s">
        <v>69</v>
      </c>
      <c r="E33" s="4" t="s">
        <v>70</v>
      </c>
      <c r="F33" s="4" t="s">
        <v>71</v>
      </c>
      <c r="G33" s="5">
        <v>3</v>
      </c>
      <c r="H33" s="4" t="s">
        <v>82</v>
      </c>
      <c r="I33" s="77"/>
      <c r="J33" s="77"/>
    </row>
    <row r="34" spans="1:10" ht="120" customHeight="1">
      <c r="A34" s="13">
        <v>6</v>
      </c>
      <c r="B34" s="4" t="s">
        <v>72</v>
      </c>
      <c r="C34" s="4" t="s">
        <v>54</v>
      </c>
      <c r="D34" s="4" t="s">
        <v>69</v>
      </c>
      <c r="E34" s="8">
        <v>1</v>
      </c>
      <c r="F34" s="4" t="s">
        <v>58</v>
      </c>
      <c r="G34" s="5">
        <v>2</v>
      </c>
      <c r="H34" s="4" t="s">
        <v>73</v>
      </c>
      <c r="I34" s="77"/>
      <c r="J34" s="77"/>
    </row>
    <row r="35" spans="1:10" ht="75" customHeight="1">
      <c r="A35" s="87" t="s">
        <v>89</v>
      </c>
      <c r="B35" s="87" t="s">
        <v>74</v>
      </c>
      <c r="C35" s="87" t="s">
        <v>75</v>
      </c>
      <c r="D35" s="87" t="s">
        <v>65</v>
      </c>
      <c r="E35" s="90">
        <v>1</v>
      </c>
      <c r="F35" s="87" t="s">
        <v>58</v>
      </c>
      <c r="G35" s="82">
        <v>3</v>
      </c>
      <c r="H35" s="87" t="s">
        <v>73</v>
      </c>
      <c r="I35" s="78"/>
      <c r="J35" s="78"/>
    </row>
    <row r="36" spans="1:10" s="44" customFormat="1" ht="21" customHeight="1">
      <c r="A36" s="483">
        <v>8</v>
      </c>
      <c r="B36" s="486" t="s">
        <v>331</v>
      </c>
      <c r="C36" s="486" t="s">
        <v>15</v>
      </c>
      <c r="D36" s="267" t="s">
        <v>16</v>
      </c>
      <c r="E36" s="267" t="s">
        <v>455</v>
      </c>
      <c r="F36" s="486" t="s">
        <v>52</v>
      </c>
      <c r="G36" s="483">
        <v>2</v>
      </c>
      <c r="H36" s="474" t="s">
        <v>332</v>
      </c>
      <c r="I36" s="477"/>
      <c r="J36" s="480"/>
    </row>
    <row r="37" spans="1:10" s="44" customFormat="1">
      <c r="A37" s="484"/>
      <c r="B37" s="484"/>
      <c r="C37" s="484"/>
      <c r="D37" s="267" t="s">
        <v>18</v>
      </c>
      <c r="E37" s="268">
        <v>80</v>
      </c>
      <c r="F37" s="484"/>
      <c r="G37" s="487"/>
      <c r="H37" s="475"/>
      <c r="I37" s="478"/>
      <c r="J37" s="481"/>
    </row>
    <row r="38" spans="1:10" s="44" customFormat="1">
      <c r="A38" s="484"/>
      <c r="B38" s="484"/>
      <c r="C38" s="484"/>
      <c r="D38" s="267" t="s">
        <v>20</v>
      </c>
      <c r="E38" s="267" t="s">
        <v>456</v>
      </c>
      <c r="F38" s="484"/>
      <c r="G38" s="487"/>
      <c r="H38" s="475"/>
      <c r="I38" s="478"/>
      <c r="J38" s="481"/>
    </row>
    <row r="39" spans="1:10" s="44" customFormat="1" ht="78" customHeight="1">
      <c r="A39" s="485"/>
      <c r="B39" s="485"/>
      <c r="C39" s="485"/>
      <c r="D39" s="267" t="s">
        <v>22</v>
      </c>
      <c r="E39" s="267" t="s">
        <v>453</v>
      </c>
      <c r="F39" s="485"/>
      <c r="G39" s="488"/>
      <c r="H39" s="476"/>
      <c r="I39" s="479"/>
      <c r="J39" s="482"/>
    </row>
    <row r="40" spans="1:10" ht="105" customHeight="1">
      <c r="A40" s="4" t="s">
        <v>91</v>
      </c>
      <c r="B40" s="4" t="s">
        <v>76</v>
      </c>
      <c r="C40" s="4" t="s">
        <v>77</v>
      </c>
      <c r="D40" s="4" t="s">
        <v>65</v>
      </c>
      <c r="E40" s="4" t="s">
        <v>78</v>
      </c>
      <c r="F40" s="4" t="s">
        <v>79</v>
      </c>
      <c r="G40" s="5">
        <v>5</v>
      </c>
      <c r="H40" s="4" t="s">
        <v>83</v>
      </c>
      <c r="I40" s="229"/>
      <c r="J40" s="7"/>
    </row>
    <row r="41" spans="1:10" ht="14.45" customHeight="1">
      <c r="A41" s="12"/>
      <c r="B41" s="16" t="s">
        <v>80</v>
      </c>
      <c r="C41" s="7"/>
      <c r="D41" s="7"/>
      <c r="E41" s="7"/>
      <c r="F41" s="7"/>
      <c r="G41" s="13">
        <f>G40+G35+G34+G33+G29+G25+G21+G4+G36</f>
        <v>100</v>
      </c>
      <c r="H41" s="7"/>
      <c r="I41" s="7"/>
      <c r="J41" s="246">
        <f>J5+J13+J17+J21+J25+J29+J33+J34+J35+J40+J36</f>
        <v>0</v>
      </c>
    </row>
    <row r="42" spans="1:10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30" customHeight="1">
      <c r="A43" s="3"/>
      <c r="B43" s="9" t="s">
        <v>81</v>
      </c>
      <c r="C43" s="3"/>
      <c r="D43" s="3"/>
      <c r="E43" s="3"/>
      <c r="F43" s="3"/>
      <c r="G43" s="3"/>
      <c r="H43" s="3"/>
      <c r="I43" s="3"/>
      <c r="J43" s="3"/>
    </row>
  </sheetData>
  <mergeCells count="63">
    <mergeCell ref="H36:H39"/>
    <mergeCell ref="I36:I39"/>
    <mergeCell ref="J36:J39"/>
    <mergeCell ref="A36:A39"/>
    <mergeCell ref="B36:B39"/>
    <mergeCell ref="C36:C39"/>
    <mergeCell ref="F36:F39"/>
    <mergeCell ref="G36:G39"/>
    <mergeCell ref="H29:H32"/>
    <mergeCell ref="I29:I32"/>
    <mergeCell ref="J29:J32"/>
    <mergeCell ref="A29:A32"/>
    <mergeCell ref="B29:B32"/>
    <mergeCell ref="C29:C32"/>
    <mergeCell ref="F29:F32"/>
    <mergeCell ref="G29:G32"/>
    <mergeCell ref="H21:H24"/>
    <mergeCell ref="I21:I24"/>
    <mergeCell ref="J21:J24"/>
    <mergeCell ref="A25:A28"/>
    <mergeCell ref="B25:B28"/>
    <mergeCell ref="C25:C28"/>
    <mergeCell ref="H25:H28"/>
    <mergeCell ref="G25:G28"/>
    <mergeCell ref="F25:F28"/>
    <mergeCell ref="I25:I28"/>
    <mergeCell ref="J25:J28"/>
    <mergeCell ref="A21:A24"/>
    <mergeCell ref="B21:B24"/>
    <mergeCell ref="C21:C24"/>
    <mergeCell ref="F21:F24"/>
    <mergeCell ref="G21:G24"/>
    <mergeCell ref="A17:A20"/>
    <mergeCell ref="B17:B20"/>
    <mergeCell ref="C17:C20"/>
    <mergeCell ref="H17:H20"/>
    <mergeCell ref="B9:D12"/>
    <mergeCell ref="G17:G20"/>
    <mergeCell ref="I9:I12"/>
    <mergeCell ref="J9:J12"/>
    <mergeCell ref="I13:I16"/>
    <mergeCell ref="E9:E12"/>
    <mergeCell ref="H5:H8"/>
    <mergeCell ref="H9:H12"/>
    <mergeCell ref="H13:H16"/>
    <mergeCell ref="J13:J16"/>
    <mergeCell ref="G13:G16"/>
    <mergeCell ref="I17:I20"/>
    <mergeCell ref="J17:J20"/>
    <mergeCell ref="A2:J2"/>
    <mergeCell ref="A5:A8"/>
    <mergeCell ref="B5:B8"/>
    <mergeCell ref="C5:C8"/>
    <mergeCell ref="A9:A12"/>
    <mergeCell ref="F4:F20"/>
    <mergeCell ref="G5:G8"/>
    <mergeCell ref="G9:G12"/>
    <mergeCell ref="A13:A16"/>
    <mergeCell ref="B13:B16"/>
    <mergeCell ref="I5:I8"/>
    <mergeCell ref="J5:J8"/>
    <mergeCell ref="B4:D4"/>
    <mergeCell ref="C13:C16"/>
  </mergeCells>
  <pageMargins left="0" right="0" top="0" bottom="0" header="0" footer="0"/>
  <pageSetup scale="44"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8"/>
  <sheetViews>
    <sheetView showGridLines="0" view="pageBreakPreview" zoomScale="70" zoomScaleNormal="70" zoomScaleSheetLayoutView="70" workbookViewId="0">
      <selection activeCell="E20" sqref="E20"/>
    </sheetView>
  </sheetViews>
  <sheetFormatPr defaultColWidth="8.85546875" defaultRowHeight="15" customHeight="1"/>
  <cols>
    <col min="1" max="1" width="6.28515625" style="33" customWidth="1"/>
    <col min="2" max="2" width="30" style="33" customWidth="1"/>
    <col min="3" max="3" width="11.42578125" style="33" customWidth="1"/>
    <col min="4" max="4" width="31.5703125" style="33" customWidth="1"/>
    <col min="5" max="5" width="19.85546875" style="33" customWidth="1"/>
    <col min="6" max="6" width="24.140625" style="33" customWidth="1"/>
    <col min="7" max="7" width="12.42578125" style="33" customWidth="1"/>
    <col min="8" max="8" width="38.140625" style="33" customWidth="1"/>
    <col min="9" max="9" width="8.28515625" style="33" customWidth="1"/>
    <col min="10" max="10" width="46.140625" style="33" customWidth="1"/>
    <col min="11" max="13" width="8.85546875" style="33" customWidth="1"/>
    <col min="14" max="16384" width="8.85546875" style="33"/>
  </cols>
  <sheetData>
    <row r="1" spans="1:15" ht="60" customHeight="1">
      <c r="A1" s="129"/>
      <c r="B1" s="129"/>
      <c r="C1" s="129"/>
      <c r="D1" s="129"/>
      <c r="E1" s="129"/>
      <c r="F1" s="129"/>
      <c r="G1" s="129"/>
      <c r="H1" s="129"/>
      <c r="I1" s="457" t="s">
        <v>425</v>
      </c>
      <c r="J1" s="457"/>
      <c r="K1" s="125"/>
      <c r="L1" s="125"/>
    </row>
    <row r="2" spans="1:15" ht="31.5" customHeight="1">
      <c r="A2" s="458" t="s">
        <v>273</v>
      </c>
      <c r="B2" s="459"/>
      <c r="C2" s="459"/>
      <c r="D2" s="459"/>
      <c r="E2" s="459"/>
      <c r="F2" s="459"/>
      <c r="G2" s="459"/>
      <c r="H2" s="459"/>
      <c r="I2" s="459"/>
      <c r="J2" s="459"/>
      <c r="K2" s="125"/>
      <c r="L2" s="125"/>
    </row>
    <row r="3" spans="1:15" ht="58.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  <c r="L3" s="125"/>
    </row>
    <row r="4" spans="1:15" ht="42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</f>
        <v>60</v>
      </c>
      <c r="H4" s="137"/>
      <c r="I4" s="137"/>
      <c r="J4" s="137"/>
      <c r="K4" s="125"/>
      <c r="L4" s="125"/>
      <c r="O4" s="58"/>
    </row>
    <row r="5" spans="1:15" ht="29.25" customHeight="1">
      <c r="A5" s="447" t="s">
        <v>11</v>
      </c>
      <c r="B5" s="447" t="s">
        <v>219</v>
      </c>
      <c r="C5" s="447" t="s">
        <v>15</v>
      </c>
      <c r="D5" s="103" t="s">
        <v>16</v>
      </c>
      <c r="E5" s="103" t="s">
        <v>33</v>
      </c>
      <c r="F5" s="447" t="s">
        <v>58</v>
      </c>
      <c r="G5" s="505">
        <f>15+45</f>
        <v>60</v>
      </c>
      <c r="H5" s="447" t="s">
        <v>220</v>
      </c>
      <c r="I5" s="598"/>
      <c r="J5" s="599"/>
      <c r="K5" s="125"/>
      <c r="L5" s="125"/>
    </row>
    <row r="6" spans="1:15" ht="33" customHeight="1">
      <c r="A6" s="447"/>
      <c r="B6" s="448"/>
      <c r="C6" s="448"/>
      <c r="D6" s="103" t="s">
        <v>18</v>
      </c>
      <c r="E6" s="103" t="s">
        <v>35</v>
      </c>
      <c r="F6" s="448"/>
      <c r="G6" s="506"/>
      <c r="H6" s="448"/>
      <c r="I6" s="598"/>
      <c r="J6" s="599"/>
      <c r="K6" s="125"/>
      <c r="L6" s="125"/>
    </row>
    <row r="7" spans="1:15" ht="22.5" customHeight="1">
      <c r="A7" s="447"/>
      <c r="B7" s="448"/>
      <c r="C7" s="448"/>
      <c r="D7" s="103" t="s">
        <v>20</v>
      </c>
      <c r="E7" s="103" t="s">
        <v>36</v>
      </c>
      <c r="F7" s="448"/>
      <c r="G7" s="506"/>
      <c r="H7" s="448"/>
      <c r="I7" s="598"/>
      <c r="J7" s="599"/>
      <c r="K7" s="125"/>
      <c r="L7" s="125"/>
    </row>
    <row r="8" spans="1:15" ht="36.75" customHeight="1">
      <c r="A8" s="447"/>
      <c r="B8" s="448"/>
      <c r="C8" s="448"/>
      <c r="D8" s="103" t="s">
        <v>22</v>
      </c>
      <c r="E8" s="103" t="s">
        <v>30</v>
      </c>
      <c r="F8" s="448"/>
      <c r="G8" s="506"/>
      <c r="H8" s="448"/>
      <c r="I8" s="598"/>
      <c r="J8" s="599"/>
      <c r="K8" s="125"/>
      <c r="L8" s="125"/>
    </row>
    <row r="9" spans="1:15">
      <c r="A9" s="505">
        <v>2</v>
      </c>
      <c r="B9" s="447" t="s">
        <v>276</v>
      </c>
      <c r="C9" s="447" t="s">
        <v>15</v>
      </c>
      <c r="D9" s="103" t="s">
        <v>16</v>
      </c>
      <c r="E9" s="103" t="s">
        <v>277</v>
      </c>
      <c r="F9" s="447" t="s">
        <v>278</v>
      </c>
      <c r="G9" s="454">
        <v>10</v>
      </c>
      <c r="H9" s="447" t="s">
        <v>279</v>
      </c>
      <c r="I9" s="448"/>
      <c r="J9" s="453"/>
      <c r="K9" s="125"/>
      <c r="L9" s="125"/>
    </row>
    <row r="10" spans="1:15" ht="43.15" customHeight="1">
      <c r="A10" s="506"/>
      <c r="B10" s="448"/>
      <c r="C10" s="448"/>
      <c r="D10" s="103" t="s">
        <v>18</v>
      </c>
      <c r="E10" s="103" t="s">
        <v>280</v>
      </c>
      <c r="F10" s="448"/>
      <c r="G10" s="448"/>
      <c r="H10" s="448"/>
      <c r="I10" s="448"/>
      <c r="J10" s="453"/>
      <c r="K10" s="125"/>
      <c r="L10" s="154"/>
    </row>
    <row r="11" spans="1:15" ht="39" customHeight="1">
      <c r="A11" s="506"/>
      <c r="B11" s="448"/>
      <c r="C11" s="448"/>
      <c r="D11" s="103" t="s">
        <v>20</v>
      </c>
      <c r="E11" s="103" t="s">
        <v>281</v>
      </c>
      <c r="F11" s="448"/>
      <c r="G11" s="448"/>
      <c r="H11" s="448"/>
      <c r="I11" s="448"/>
      <c r="J11" s="453"/>
      <c r="K11" s="125"/>
      <c r="L11" s="125"/>
    </row>
    <row r="12" spans="1:15" ht="36.75" customHeight="1">
      <c r="A12" s="506"/>
      <c r="B12" s="448"/>
      <c r="C12" s="448"/>
      <c r="D12" s="103" t="s">
        <v>22</v>
      </c>
      <c r="E12" s="103" t="s">
        <v>282</v>
      </c>
      <c r="F12" s="448"/>
      <c r="G12" s="448"/>
      <c r="H12" s="448"/>
      <c r="I12" s="448"/>
      <c r="J12" s="453"/>
      <c r="K12" s="125"/>
      <c r="L12" s="125"/>
    </row>
    <row r="13" spans="1:15" ht="150">
      <c r="A13" s="153">
        <v>3</v>
      </c>
      <c r="B13" s="103" t="s">
        <v>67</v>
      </c>
      <c r="C13" s="103" t="s">
        <v>68</v>
      </c>
      <c r="D13" s="144" t="s">
        <v>69</v>
      </c>
      <c r="E13" s="103" t="s">
        <v>70</v>
      </c>
      <c r="F13" s="103" t="s">
        <v>71</v>
      </c>
      <c r="G13" s="153">
        <v>3</v>
      </c>
      <c r="H13" s="103" t="s">
        <v>82</v>
      </c>
      <c r="I13" s="77"/>
      <c r="J13" s="77"/>
      <c r="K13" s="125"/>
      <c r="L13" s="125"/>
    </row>
    <row r="14" spans="1:15" ht="105">
      <c r="A14" s="153">
        <v>4</v>
      </c>
      <c r="B14" s="103" t="s">
        <v>72</v>
      </c>
      <c r="C14" s="103" t="s">
        <v>54</v>
      </c>
      <c r="D14" s="144" t="s">
        <v>69</v>
      </c>
      <c r="E14" s="155">
        <v>1</v>
      </c>
      <c r="F14" s="103" t="s">
        <v>58</v>
      </c>
      <c r="G14" s="153">
        <v>2</v>
      </c>
      <c r="H14" s="103" t="s">
        <v>73</v>
      </c>
      <c r="I14" s="77"/>
      <c r="J14" s="77"/>
      <c r="K14" s="125"/>
      <c r="L14" s="125"/>
    </row>
    <row r="15" spans="1:15" ht="59.25" customHeight="1">
      <c r="A15" s="153">
        <v>5</v>
      </c>
      <c r="B15" s="103" t="s">
        <v>141</v>
      </c>
      <c r="C15" s="103" t="s">
        <v>15</v>
      </c>
      <c r="D15" s="103" t="s">
        <v>65</v>
      </c>
      <c r="E15" s="103" t="s">
        <v>142</v>
      </c>
      <c r="F15" s="221" t="s">
        <v>58</v>
      </c>
      <c r="G15" s="135">
        <v>10</v>
      </c>
      <c r="H15" s="103" t="s">
        <v>143</v>
      </c>
      <c r="I15" s="145"/>
      <c r="J15" s="239"/>
      <c r="K15" s="125"/>
      <c r="L15" s="125"/>
    </row>
    <row r="16" spans="1:15" ht="66" customHeight="1">
      <c r="A16" s="156">
        <v>6</v>
      </c>
      <c r="B16" s="105" t="s">
        <v>144</v>
      </c>
      <c r="C16" s="105" t="s">
        <v>145</v>
      </c>
      <c r="D16" s="105" t="s">
        <v>65</v>
      </c>
      <c r="E16" s="141">
        <v>1</v>
      </c>
      <c r="F16" s="105" t="s">
        <v>58</v>
      </c>
      <c r="G16" s="142">
        <v>3</v>
      </c>
      <c r="H16" s="105" t="s">
        <v>73</v>
      </c>
      <c r="I16" s="157"/>
      <c r="J16" s="239"/>
      <c r="K16" s="125"/>
      <c r="L16" s="125"/>
    </row>
    <row r="17" spans="1:12" s="44" customFormat="1">
      <c r="A17" s="486" t="s">
        <v>89</v>
      </c>
      <c r="B17" s="486" t="s">
        <v>331</v>
      </c>
      <c r="C17" s="486" t="s">
        <v>15</v>
      </c>
      <c r="D17" s="267" t="s">
        <v>16</v>
      </c>
      <c r="E17" s="267" t="s">
        <v>455</v>
      </c>
      <c r="F17" s="486" t="s">
        <v>52</v>
      </c>
      <c r="G17" s="483">
        <v>2</v>
      </c>
      <c r="H17" s="474" t="s">
        <v>332</v>
      </c>
      <c r="I17" s="477"/>
      <c r="J17" s="480"/>
      <c r="K17" s="125"/>
      <c r="L17" s="125"/>
    </row>
    <row r="18" spans="1:12" s="44" customFormat="1">
      <c r="A18" s="484"/>
      <c r="B18" s="484"/>
      <c r="C18" s="484"/>
      <c r="D18" s="267" t="s">
        <v>18</v>
      </c>
      <c r="E18" s="268">
        <v>80</v>
      </c>
      <c r="F18" s="484"/>
      <c r="G18" s="487"/>
      <c r="H18" s="475"/>
      <c r="I18" s="478"/>
      <c r="J18" s="481"/>
      <c r="K18" s="125"/>
      <c r="L18" s="125"/>
    </row>
    <row r="19" spans="1:12" s="44" customFormat="1">
      <c r="A19" s="484"/>
      <c r="B19" s="484"/>
      <c r="C19" s="484"/>
      <c r="D19" s="267" t="s">
        <v>20</v>
      </c>
      <c r="E19" s="267" t="s">
        <v>456</v>
      </c>
      <c r="F19" s="484"/>
      <c r="G19" s="487"/>
      <c r="H19" s="475"/>
      <c r="I19" s="478"/>
      <c r="J19" s="481"/>
      <c r="K19" s="125"/>
      <c r="L19" s="125"/>
    </row>
    <row r="20" spans="1:12" s="44" customFormat="1">
      <c r="A20" s="485"/>
      <c r="B20" s="485"/>
      <c r="C20" s="485"/>
      <c r="D20" s="267" t="s">
        <v>22</v>
      </c>
      <c r="E20" s="267" t="s">
        <v>453</v>
      </c>
      <c r="F20" s="485"/>
      <c r="G20" s="488"/>
      <c r="H20" s="476"/>
      <c r="I20" s="479"/>
      <c r="J20" s="482"/>
      <c r="K20" s="125"/>
      <c r="L20" s="125"/>
    </row>
    <row r="21" spans="1:12" ht="141.75" customHeight="1">
      <c r="A21" s="153">
        <v>8</v>
      </c>
      <c r="B21" s="103" t="s">
        <v>147</v>
      </c>
      <c r="C21" s="103" t="s">
        <v>77</v>
      </c>
      <c r="D21" s="103" t="s">
        <v>65</v>
      </c>
      <c r="E21" s="103" t="s">
        <v>78</v>
      </c>
      <c r="F21" s="103" t="s">
        <v>79</v>
      </c>
      <c r="G21" s="135">
        <v>5</v>
      </c>
      <c r="H21" s="103" t="s">
        <v>83</v>
      </c>
      <c r="I21" s="145"/>
      <c r="J21" s="239"/>
      <c r="K21" s="125"/>
      <c r="L21" s="125"/>
    </row>
    <row r="22" spans="1:12" ht="90" customHeight="1">
      <c r="A22" s="153">
        <v>9</v>
      </c>
      <c r="B22" s="103" t="s">
        <v>148</v>
      </c>
      <c r="C22" s="103" t="s">
        <v>149</v>
      </c>
      <c r="D22" s="103" t="s">
        <v>65</v>
      </c>
      <c r="E22" s="135">
        <v>0</v>
      </c>
      <c r="F22" s="103" t="s">
        <v>79</v>
      </c>
      <c r="G22" s="135">
        <v>5</v>
      </c>
      <c r="H22" s="103" t="s">
        <v>150</v>
      </c>
      <c r="I22" s="145"/>
      <c r="J22" s="239"/>
      <c r="K22" s="125"/>
      <c r="L22" s="125"/>
    </row>
    <row r="23" spans="1:12" ht="19.5" customHeight="1">
      <c r="A23" s="152"/>
      <c r="B23" s="144" t="s">
        <v>80</v>
      </c>
      <c r="C23" s="145"/>
      <c r="D23" s="145"/>
      <c r="E23" s="145"/>
      <c r="F23" s="145"/>
      <c r="G23" s="153">
        <f>G4+G9+G13+G14+G15+G16+G21+G22+G17</f>
        <v>100</v>
      </c>
      <c r="H23" s="145"/>
      <c r="I23" s="145"/>
      <c r="J23" s="245">
        <f>J5+J9+J13+J14+J15+J16+J21+J22+J17</f>
        <v>0</v>
      </c>
      <c r="K23" s="125"/>
      <c r="L23" s="125"/>
    </row>
    <row r="24" spans="1:12" ht="13.5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25"/>
      <c r="L24" s="125"/>
    </row>
    <row r="25" spans="1:12" ht="30" customHeight="1">
      <c r="A25" s="152"/>
      <c r="B25" s="103" t="s">
        <v>81</v>
      </c>
      <c r="C25" s="152"/>
      <c r="D25" s="152"/>
      <c r="E25" s="152"/>
      <c r="F25" s="152"/>
      <c r="G25" s="152"/>
      <c r="H25" s="152"/>
      <c r="I25" s="152"/>
      <c r="J25" s="152"/>
      <c r="K25" s="125"/>
      <c r="L25" s="125"/>
    </row>
    <row r="28" spans="1:12" ht="38.25" customHeight="1">
      <c r="H28" s="272"/>
    </row>
  </sheetData>
  <mergeCells count="27">
    <mergeCell ref="H17:H20"/>
    <mergeCell ref="I17:I20"/>
    <mergeCell ref="J17:J20"/>
    <mergeCell ref="A17:A20"/>
    <mergeCell ref="B17:B20"/>
    <mergeCell ref="C17:C20"/>
    <mergeCell ref="F17:F20"/>
    <mergeCell ref="G17:G20"/>
    <mergeCell ref="I1:J1"/>
    <mergeCell ref="I5:I8"/>
    <mergeCell ref="J5:J8"/>
    <mergeCell ref="A2:J2"/>
    <mergeCell ref="A5:A8"/>
    <mergeCell ref="B5:B8"/>
    <mergeCell ref="C5:C8"/>
    <mergeCell ref="G5:G8"/>
    <mergeCell ref="H5:H8"/>
    <mergeCell ref="F5:F8"/>
    <mergeCell ref="B4:D4"/>
    <mergeCell ref="H9:H12"/>
    <mergeCell ref="I9:I12"/>
    <mergeCell ref="J9:J12"/>
    <mergeCell ref="A9:A12"/>
    <mergeCell ref="B9:B12"/>
    <mergeCell ref="C9:C12"/>
    <mergeCell ref="F9:F12"/>
    <mergeCell ref="G9:G12"/>
  </mergeCells>
  <pageMargins left="0" right="0" top="0" bottom="0" header="0" footer="0"/>
  <pageSetup scale="45" orientation="portrait" r:id="rId1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showGridLines="0" view="pageBreakPreview" zoomScale="90" zoomScaleNormal="78" zoomScaleSheetLayoutView="90" workbookViewId="0">
      <selection activeCell="E24" sqref="E24"/>
    </sheetView>
  </sheetViews>
  <sheetFormatPr defaultColWidth="8.85546875" defaultRowHeight="15" customHeight="1"/>
  <cols>
    <col min="1" max="1" width="5.85546875" style="34" customWidth="1"/>
    <col min="2" max="2" width="25.140625" style="34" customWidth="1"/>
    <col min="3" max="3" width="10.42578125" style="34" customWidth="1"/>
    <col min="4" max="4" width="24" style="34" customWidth="1"/>
    <col min="5" max="5" width="13" style="34" customWidth="1"/>
    <col min="6" max="6" width="20.7109375" style="34" customWidth="1"/>
    <col min="7" max="7" width="10.85546875" style="34" customWidth="1"/>
    <col min="8" max="8" width="33.140625" style="34" customWidth="1"/>
    <col min="9" max="9" width="8.42578125" style="34" customWidth="1"/>
    <col min="10" max="10" width="44" style="34" customWidth="1"/>
    <col min="11" max="11" width="8.85546875" style="34" customWidth="1"/>
    <col min="12" max="16384" width="8.85546875" style="34"/>
  </cols>
  <sheetData>
    <row r="1" spans="1:15" ht="64.5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426</v>
      </c>
    </row>
    <row r="2" spans="1:15" ht="29.25" customHeight="1">
      <c r="A2" s="458" t="s">
        <v>283</v>
      </c>
      <c r="B2" s="459"/>
      <c r="C2" s="459"/>
      <c r="D2" s="459"/>
      <c r="E2" s="459"/>
      <c r="F2" s="459"/>
      <c r="G2" s="459"/>
      <c r="H2" s="459"/>
      <c r="I2" s="459"/>
      <c r="J2" s="459"/>
    </row>
    <row r="3" spans="1:15" ht="75.7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51" customHeight="1">
      <c r="A4" s="117" t="s">
        <v>162</v>
      </c>
      <c r="B4" s="603" t="s">
        <v>132</v>
      </c>
      <c r="C4" s="604"/>
      <c r="D4" s="605"/>
      <c r="E4" s="122"/>
      <c r="F4" s="122"/>
      <c r="G4" s="115">
        <f>G5+G9</f>
        <v>60</v>
      </c>
      <c r="H4" s="122"/>
      <c r="I4" s="122"/>
      <c r="J4" s="122"/>
      <c r="O4" s="58"/>
    </row>
    <row r="5" spans="1:15" ht="15" customHeight="1">
      <c r="A5" s="549" t="s">
        <v>11</v>
      </c>
      <c r="B5" s="554" t="s">
        <v>219</v>
      </c>
      <c r="C5" s="554" t="s">
        <v>15</v>
      </c>
      <c r="D5" s="4" t="s">
        <v>16</v>
      </c>
      <c r="E5" s="256" t="s">
        <v>33</v>
      </c>
      <c r="F5" s="549" t="s">
        <v>58</v>
      </c>
      <c r="G5" s="562">
        <f>15+20</f>
        <v>35</v>
      </c>
      <c r="H5" s="554" t="s">
        <v>220</v>
      </c>
      <c r="I5" s="600"/>
      <c r="J5" s="577"/>
    </row>
    <row r="6" spans="1:15" ht="30" customHeight="1">
      <c r="A6" s="549"/>
      <c r="B6" s="540"/>
      <c r="C6" s="540"/>
      <c r="D6" s="4" t="s">
        <v>18</v>
      </c>
      <c r="E6" s="256" t="s">
        <v>35</v>
      </c>
      <c r="F6" s="550"/>
      <c r="G6" s="552"/>
      <c r="H6" s="540"/>
      <c r="I6" s="601"/>
      <c r="J6" s="578"/>
    </row>
    <row r="7" spans="1:15" ht="28.5" customHeight="1">
      <c r="A7" s="549"/>
      <c r="B7" s="540"/>
      <c r="C7" s="540"/>
      <c r="D7" s="4" t="s">
        <v>20</v>
      </c>
      <c r="E7" s="256" t="s">
        <v>36</v>
      </c>
      <c r="F7" s="550"/>
      <c r="G7" s="552"/>
      <c r="H7" s="540"/>
      <c r="I7" s="601"/>
      <c r="J7" s="578"/>
    </row>
    <row r="8" spans="1:15" ht="30.75" customHeight="1">
      <c r="A8" s="549"/>
      <c r="B8" s="541"/>
      <c r="C8" s="541"/>
      <c r="D8" s="4" t="s">
        <v>22</v>
      </c>
      <c r="E8" s="256" t="s">
        <v>30</v>
      </c>
      <c r="F8" s="550"/>
      <c r="G8" s="553"/>
      <c r="H8" s="541"/>
      <c r="I8" s="602"/>
      <c r="J8" s="579"/>
    </row>
    <row r="9" spans="1:15" ht="20.25" customHeight="1">
      <c r="A9" s="554" t="s">
        <v>26</v>
      </c>
      <c r="B9" s="594" t="s">
        <v>349</v>
      </c>
      <c r="C9" s="554" t="s">
        <v>15</v>
      </c>
      <c r="D9" s="4" t="s">
        <v>16</v>
      </c>
      <c r="E9" s="256" t="s">
        <v>93</v>
      </c>
      <c r="F9" s="554" t="s">
        <v>58</v>
      </c>
      <c r="G9" s="562">
        <f>15+10</f>
        <v>25</v>
      </c>
      <c r="H9" s="554" t="s">
        <v>275</v>
      </c>
      <c r="I9" s="606"/>
      <c r="J9" s="577"/>
    </row>
    <row r="10" spans="1:15" ht="14.25" customHeight="1">
      <c r="A10" s="608"/>
      <c r="B10" s="546"/>
      <c r="C10" s="540"/>
      <c r="D10" s="4" t="s">
        <v>18</v>
      </c>
      <c r="E10" s="256" t="s">
        <v>19</v>
      </c>
      <c r="F10" s="540"/>
      <c r="G10" s="552"/>
      <c r="H10" s="540"/>
      <c r="I10" s="565"/>
      <c r="J10" s="578"/>
    </row>
    <row r="11" spans="1:15" ht="24.75" customHeight="1">
      <c r="A11" s="608"/>
      <c r="B11" s="546"/>
      <c r="C11" s="540"/>
      <c r="D11" s="4" t="s">
        <v>20</v>
      </c>
      <c r="E11" s="256" t="s">
        <v>95</v>
      </c>
      <c r="F11" s="540"/>
      <c r="G11" s="552"/>
      <c r="H11" s="540"/>
      <c r="I11" s="565"/>
      <c r="J11" s="578"/>
    </row>
    <row r="12" spans="1:15" ht="48" customHeight="1">
      <c r="A12" s="609"/>
      <c r="B12" s="547"/>
      <c r="C12" s="541"/>
      <c r="D12" s="4" t="s">
        <v>22</v>
      </c>
      <c r="E12" s="256" t="s">
        <v>274</v>
      </c>
      <c r="F12" s="541"/>
      <c r="G12" s="553"/>
      <c r="H12" s="541"/>
      <c r="I12" s="566"/>
      <c r="J12" s="579"/>
    </row>
    <row r="13" spans="1:15" ht="129" customHeight="1">
      <c r="A13" s="562">
        <v>2</v>
      </c>
      <c r="B13" s="554" t="s">
        <v>276</v>
      </c>
      <c r="C13" s="554" t="s">
        <v>15</v>
      </c>
      <c r="D13" s="4" t="s">
        <v>16</v>
      </c>
      <c r="E13" s="256" t="s">
        <v>277</v>
      </c>
      <c r="F13" s="554" t="s">
        <v>284</v>
      </c>
      <c r="G13" s="595">
        <v>10</v>
      </c>
      <c r="H13" s="554" t="s">
        <v>279</v>
      </c>
      <c r="I13" s="596"/>
      <c r="J13" s="607"/>
    </row>
    <row r="14" spans="1:15" ht="23.45" customHeight="1">
      <c r="A14" s="552"/>
      <c r="B14" s="540"/>
      <c r="C14" s="540"/>
      <c r="D14" s="4" t="s">
        <v>18</v>
      </c>
      <c r="E14" s="256" t="s">
        <v>280</v>
      </c>
      <c r="F14" s="540"/>
      <c r="G14" s="540"/>
      <c r="H14" s="540"/>
      <c r="I14" s="540"/>
      <c r="J14" s="575"/>
    </row>
    <row r="15" spans="1:15" ht="14.45" customHeight="1">
      <c r="A15" s="552"/>
      <c r="B15" s="540"/>
      <c r="C15" s="540"/>
      <c r="D15" s="4" t="s">
        <v>20</v>
      </c>
      <c r="E15" s="256" t="s">
        <v>281</v>
      </c>
      <c r="F15" s="540"/>
      <c r="G15" s="540"/>
      <c r="H15" s="540"/>
      <c r="I15" s="540"/>
      <c r="J15" s="575"/>
    </row>
    <row r="16" spans="1:15" ht="73.5" customHeight="1">
      <c r="A16" s="553"/>
      <c r="B16" s="541"/>
      <c r="C16" s="541"/>
      <c r="D16" s="4" t="s">
        <v>22</v>
      </c>
      <c r="E16" s="256" t="s">
        <v>282</v>
      </c>
      <c r="F16" s="541"/>
      <c r="G16" s="541"/>
      <c r="H16" s="541"/>
      <c r="I16" s="541"/>
      <c r="J16" s="576"/>
    </row>
    <row r="17" spans="1:10" ht="208.5" customHeight="1">
      <c r="A17" s="13">
        <v>3</v>
      </c>
      <c r="B17" s="4" t="s">
        <v>67</v>
      </c>
      <c r="C17" s="4" t="s">
        <v>68</v>
      </c>
      <c r="D17" s="16" t="s">
        <v>69</v>
      </c>
      <c r="E17" s="256" t="s">
        <v>70</v>
      </c>
      <c r="F17" s="4" t="s">
        <v>71</v>
      </c>
      <c r="G17" s="13">
        <v>3</v>
      </c>
      <c r="H17" s="4" t="s">
        <v>82</v>
      </c>
      <c r="I17" s="77"/>
      <c r="J17" s="77"/>
    </row>
    <row r="18" spans="1:10" ht="135" customHeight="1">
      <c r="A18" s="13">
        <v>4</v>
      </c>
      <c r="B18" s="4" t="s">
        <v>72</v>
      </c>
      <c r="C18" s="4" t="s">
        <v>54</v>
      </c>
      <c r="D18" s="16" t="s">
        <v>69</v>
      </c>
      <c r="E18" s="8">
        <v>1</v>
      </c>
      <c r="F18" s="4" t="s">
        <v>58</v>
      </c>
      <c r="G18" s="13">
        <v>2</v>
      </c>
      <c r="H18" s="4" t="s">
        <v>73</v>
      </c>
      <c r="I18" s="77"/>
      <c r="J18" s="77"/>
    </row>
    <row r="19" spans="1:10" ht="108" customHeight="1">
      <c r="A19" s="13">
        <v>5</v>
      </c>
      <c r="B19" s="4" t="s">
        <v>141</v>
      </c>
      <c r="C19" s="4" t="s">
        <v>15</v>
      </c>
      <c r="D19" s="4" t="s">
        <v>65</v>
      </c>
      <c r="E19" s="256" t="s">
        <v>142</v>
      </c>
      <c r="F19" s="119" t="s">
        <v>58</v>
      </c>
      <c r="G19" s="5">
        <v>10</v>
      </c>
      <c r="H19" s="4" t="s">
        <v>143</v>
      </c>
      <c r="I19" s="7"/>
      <c r="J19" s="78"/>
    </row>
    <row r="20" spans="1:10" ht="75" customHeight="1">
      <c r="A20" s="91">
        <v>6</v>
      </c>
      <c r="B20" s="87" t="s">
        <v>144</v>
      </c>
      <c r="C20" s="87" t="s">
        <v>145</v>
      </c>
      <c r="D20" s="87" t="s">
        <v>65</v>
      </c>
      <c r="E20" s="90">
        <v>1</v>
      </c>
      <c r="F20" s="87" t="s">
        <v>58</v>
      </c>
      <c r="G20" s="82">
        <v>3</v>
      </c>
      <c r="H20" s="87" t="s">
        <v>73</v>
      </c>
      <c r="I20" s="78"/>
      <c r="J20" s="78"/>
    </row>
    <row r="21" spans="1:10" s="44" customFormat="1">
      <c r="A21" s="483">
        <v>7</v>
      </c>
      <c r="B21" s="486" t="s">
        <v>331</v>
      </c>
      <c r="C21" s="486" t="s">
        <v>15</v>
      </c>
      <c r="D21" s="267" t="s">
        <v>16</v>
      </c>
      <c r="E21" s="267" t="s">
        <v>455</v>
      </c>
      <c r="F21" s="486" t="s">
        <v>52</v>
      </c>
      <c r="G21" s="483">
        <v>2</v>
      </c>
      <c r="H21" s="474" t="s">
        <v>332</v>
      </c>
      <c r="I21" s="477"/>
      <c r="J21" s="480"/>
    </row>
    <row r="22" spans="1:10" s="44" customFormat="1">
      <c r="A22" s="484"/>
      <c r="B22" s="484"/>
      <c r="C22" s="484"/>
      <c r="D22" s="267" t="s">
        <v>18</v>
      </c>
      <c r="E22" s="268">
        <v>80</v>
      </c>
      <c r="F22" s="484"/>
      <c r="G22" s="487"/>
      <c r="H22" s="475"/>
      <c r="I22" s="478"/>
      <c r="J22" s="481"/>
    </row>
    <row r="23" spans="1:10" s="44" customFormat="1">
      <c r="A23" s="484"/>
      <c r="B23" s="484"/>
      <c r="C23" s="484"/>
      <c r="D23" s="267" t="s">
        <v>20</v>
      </c>
      <c r="E23" s="267" t="s">
        <v>456</v>
      </c>
      <c r="F23" s="484"/>
      <c r="G23" s="487"/>
      <c r="H23" s="475"/>
      <c r="I23" s="478"/>
      <c r="J23" s="481"/>
    </row>
    <row r="24" spans="1:10" s="44" customFormat="1">
      <c r="A24" s="485"/>
      <c r="B24" s="485"/>
      <c r="C24" s="485"/>
      <c r="D24" s="267" t="s">
        <v>22</v>
      </c>
      <c r="E24" s="267" t="s">
        <v>453</v>
      </c>
      <c r="F24" s="485"/>
      <c r="G24" s="488"/>
      <c r="H24" s="476"/>
      <c r="I24" s="479"/>
      <c r="J24" s="482"/>
    </row>
    <row r="25" spans="1:10" ht="135" customHeight="1">
      <c r="A25" s="13">
        <v>8</v>
      </c>
      <c r="B25" s="4" t="s">
        <v>147</v>
      </c>
      <c r="C25" s="4" t="s">
        <v>77</v>
      </c>
      <c r="D25" s="4" t="s">
        <v>65</v>
      </c>
      <c r="E25" s="256" t="s">
        <v>78</v>
      </c>
      <c r="F25" s="4" t="s">
        <v>79</v>
      </c>
      <c r="G25" s="5">
        <v>5</v>
      </c>
      <c r="H25" s="4" t="s">
        <v>83</v>
      </c>
      <c r="I25" s="236"/>
      <c r="J25" s="78"/>
    </row>
    <row r="26" spans="1:10" ht="105" customHeight="1">
      <c r="A26" s="13">
        <v>9</v>
      </c>
      <c r="B26" s="4" t="s">
        <v>148</v>
      </c>
      <c r="C26" s="4" t="s">
        <v>149</v>
      </c>
      <c r="D26" s="4" t="s">
        <v>65</v>
      </c>
      <c r="E26" s="255">
        <v>0</v>
      </c>
      <c r="F26" s="4" t="s">
        <v>79</v>
      </c>
      <c r="G26" s="5">
        <v>5</v>
      </c>
      <c r="H26" s="4" t="s">
        <v>150</v>
      </c>
      <c r="I26" s="78"/>
      <c r="J26" s="78"/>
    </row>
    <row r="27" spans="1:10" ht="17.25" customHeight="1">
      <c r="A27" s="12"/>
      <c r="B27" s="16" t="s">
        <v>80</v>
      </c>
      <c r="C27" s="7"/>
      <c r="D27" s="7"/>
      <c r="E27" s="7"/>
      <c r="F27" s="7"/>
      <c r="G27" s="13">
        <f>G4+G13+G17+G18+G19+G20+G25+G26+G21</f>
        <v>100</v>
      </c>
      <c r="H27" s="7"/>
      <c r="I27" s="7"/>
      <c r="J27" s="246">
        <f>J5+J9+J13+J17+J18+J19+J20+J25+J26+J21</f>
        <v>0</v>
      </c>
    </row>
    <row r="28" spans="1:10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ht="13.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30" customHeight="1">
      <c r="A30" s="3"/>
      <c r="B30" s="9" t="s">
        <v>81</v>
      </c>
      <c r="C30" s="3"/>
      <c r="D30" s="3"/>
      <c r="E30" s="3"/>
      <c r="F30" s="3"/>
      <c r="G30" s="3"/>
      <c r="H30" s="3"/>
      <c r="I30" s="3"/>
      <c r="J30" s="3"/>
    </row>
    <row r="34" spans="6:8" ht="26.25" customHeight="1">
      <c r="F34" s="272"/>
      <c r="G34" s="273"/>
      <c r="H34" s="273"/>
    </row>
  </sheetData>
  <mergeCells count="34">
    <mergeCell ref="H21:H24"/>
    <mergeCell ref="I21:I24"/>
    <mergeCell ref="J21:J24"/>
    <mergeCell ref="A21:A24"/>
    <mergeCell ref="B21:B24"/>
    <mergeCell ref="C21:C24"/>
    <mergeCell ref="F21:F24"/>
    <mergeCell ref="G21:G24"/>
    <mergeCell ref="A9:A12"/>
    <mergeCell ref="B9:B12"/>
    <mergeCell ref="C9:C12"/>
    <mergeCell ref="F9:F12"/>
    <mergeCell ref="G9:G12"/>
    <mergeCell ref="H9:H12"/>
    <mergeCell ref="I9:I12"/>
    <mergeCell ref="J9:J12"/>
    <mergeCell ref="H13:H16"/>
    <mergeCell ref="I13:I16"/>
    <mergeCell ref="J13:J16"/>
    <mergeCell ref="A13:A16"/>
    <mergeCell ref="B13:B16"/>
    <mergeCell ref="C13:C16"/>
    <mergeCell ref="F13:F16"/>
    <mergeCell ref="G13:G16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</mergeCells>
  <pageMargins left="0.31496099999999999" right="0.31496099999999999" top="0" bottom="0" header="0.31496099999999999" footer="0.31496099999999999"/>
  <pageSetup scale="50" orientation="portrait" r:id="rId1"/>
  <headerFooter>
    <oddFooter>&amp;C&amp;"Helvetica Neue,Regular"&amp;12&amp;K000000&amp;P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5"/>
  <sheetViews>
    <sheetView showGridLines="0" view="pageBreakPreview" zoomScale="67" zoomScaleNormal="76" zoomScaleSheetLayoutView="67" workbookViewId="0">
      <selection activeCell="F25" sqref="F25"/>
    </sheetView>
  </sheetViews>
  <sheetFormatPr defaultColWidth="8.85546875" defaultRowHeight="15" customHeight="1"/>
  <cols>
    <col min="1" max="1" width="5.140625" style="35" customWidth="1"/>
    <col min="2" max="2" width="26.28515625" style="35" customWidth="1"/>
    <col min="3" max="3" width="12.42578125" style="35" customWidth="1"/>
    <col min="4" max="4" width="23.42578125" style="35" customWidth="1"/>
    <col min="5" max="5" width="11.140625" style="35" customWidth="1"/>
    <col min="6" max="6" width="18.5703125" style="35" customWidth="1"/>
    <col min="7" max="7" width="16.42578125" style="35" customWidth="1"/>
    <col min="8" max="8" width="33.42578125" style="35" customWidth="1"/>
    <col min="9" max="9" width="7" style="35" customWidth="1"/>
    <col min="10" max="10" width="40" style="35" customWidth="1"/>
    <col min="11" max="11" width="8.85546875" style="35" customWidth="1"/>
    <col min="12" max="16384" width="8.85546875" style="35"/>
  </cols>
  <sheetData>
    <row r="1" spans="1:15" ht="60" customHeight="1">
      <c r="A1" s="147"/>
      <c r="B1" s="147"/>
      <c r="C1" s="147"/>
      <c r="D1" s="147"/>
      <c r="E1" s="147"/>
      <c r="F1" s="147"/>
      <c r="G1" s="147"/>
      <c r="H1" s="147"/>
      <c r="I1" s="613" t="s">
        <v>427</v>
      </c>
      <c r="J1" s="613"/>
    </row>
    <row r="2" spans="1:15" ht="31.5" customHeight="1">
      <c r="A2" s="614" t="s">
        <v>285</v>
      </c>
      <c r="B2" s="615"/>
      <c r="C2" s="615"/>
      <c r="D2" s="615"/>
      <c r="E2" s="615"/>
      <c r="F2" s="615"/>
      <c r="G2" s="615"/>
      <c r="H2" s="615"/>
      <c r="I2" s="615"/>
      <c r="J2" s="615"/>
    </row>
    <row r="3" spans="1:15" ht="50.2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49.5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G5+G9</f>
        <v>60</v>
      </c>
      <c r="H4" s="137"/>
      <c r="I4" s="137"/>
      <c r="J4" s="137"/>
      <c r="O4" s="58"/>
    </row>
    <row r="5" spans="1:15" ht="30.75" customHeight="1">
      <c r="A5" s="548" t="s">
        <v>11</v>
      </c>
      <c r="B5" s="539" t="s">
        <v>219</v>
      </c>
      <c r="C5" s="539" t="s">
        <v>15</v>
      </c>
      <c r="D5" s="117" t="s">
        <v>16</v>
      </c>
      <c r="E5" s="117" t="s">
        <v>33</v>
      </c>
      <c r="F5" s="548" t="s">
        <v>58</v>
      </c>
      <c r="G5" s="551">
        <f>15+20</f>
        <v>35</v>
      </c>
      <c r="H5" s="539" t="s">
        <v>220</v>
      </c>
      <c r="I5" s="564"/>
      <c r="J5" s="567"/>
    </row>
    <row r="6" spans="1:15" ht="30.75" customHeight="1">
      <c r="A6" s="549"/>
      <c r="B6" s="540"/>
      <c r="C6" s="540"/>
      <c r="D6" s="4" t="s">
        <v>18</v>
      </c>
      <c r="E6" s="4" t="s">
        <v>35</v>
      </c>
      <c r="F6" s="550"/>
      <c r="G6" s="552"/>
      <c r="H6" s="540"/>
      <c r="I6" s="565"/>
      <c r="J6" s="552"/>
    </row>
    <row r="7" spans="1:15" ht="25.5" customHeight="1">
      <c r="A7" s="549"/>
      <c r="B7" s="540"/>
      <c r="C7" s="540"/>
      <c r="D7" s="4" t="s">
        <v>20</v>
      </c>
      <c r="E7" s="4" t="s">
        <v>36</v>
      </c>
      <c r="F7" s="550"/>
      <c r="G7" s="552"/>
      <c r="H7" s="540"/>
      <c r="I7" s="565"/>
      <c r="J7" s="552"/>
    </row>
    <row r="8" spans="1:15" ht="23.25" customHeight="1">
      <c r="A8" s="549"/>
      <c r="B8" s="541"/>
      <c r="C8" s="541"/>
      <c r="D8" s="4" t="s">
        <v>22</v>
      </c>
      <c r="E8" s="4" t="s">
        <v>30</v>
      </c>
      <c r="F8" s="550"/>
      <c r="G8" s="553"/>
      <c r="H8" s="541"/>
      <c r="I8" s="566"/>
      <c r="J8" s="553"/>
    </row>
    <row r="9" spans="1:15" ht="27" customHeight="1">
      <c r="A9" s="554" t="s">
        <v>26</v>
      </c>
      <c r="B9" s="594" t="s">
        <v>349</v>
      </c>
      <c r="C9" s="554" t="s">
        <v>15</v>
      </c>
      <c r="D9" s="4" t="s">
        <v>16</v>
      </c>
      <c r="E9" s="4" t="s">
        <v>93</v>
      </c>
      <c r="F9" s="549" t="s">
        <v>58</v>
      </c>
      <c r="G9" s="562">
        <f>15+10</f>
        <v>25</v>
      </c>
      <c r="H9" s="554" t="s">
        <v>275</v>
      </c>
      <c r="I9" s="600"/>
      <c r="J9" s="577"/>
    </row>
    <row r="10" spans="1:15" ht="27" customHeight="1">
      <c r="A10" s="608"/>
      <c r="B10" s="546"/>
      <c r="C10" s="540"/>
      <c r="D10" s="4" t="s">
        <v>18</v>
      </c>
      <c r="E10" s="4" t="s">
        <v>19</v>
      </c>
      <c r="F10" s="550"/>
      <c r="G10" s="552"/>
      <c r="H10" s="540"/>
      <c r="I10" s="601"/>
      <c r="J10" s="578"/>
    </row>
    <row r="11" spans="1:15" ht="27" customHeight="1">
      <c r="A11" s="608"/>
      <c r="B11" s="546"/>
      <c r="C11" s="540"/>
      <c r="D11" s="4" t="s">
        <v>20</v>
      </c>
      <c r="E11" s="4" t="s">
        <v>95</v>
      </c>
      <c r="F11" s="550"/>
      <c r="G11" s="552"/>
      <c r="H11" s="540"/>
      <c r="I11" s="601"/>
      <c r="J11" s="578"/>
    </row>
    <row r="12" spans="1:15" ht="27" customHeight="1">
      <c r="A12" s="609"/>
      <c r="B12" s="547"/>
      <c r="C12" s="541"/>
      <c r="D12" s="4" t="s">
        <v>22</v>
      </c>
      <c r="E12" s="4" t="s">
        <v>274</v>
      </c>
      <c r="F12" s="550"/>
      <c r="G12" s="553"/>
      <c r="H12" s="541"/>
      <c r="I12" s="602"/>
      <c r="J12" s="579"/>
    </row>
    <row r="13" spans="1:15" ht="135" customHeight="1">
      <c r="A13" s="562">
        <v>2</v>
      </c>
      <c r="B13" s="554" t="s">
        <v>276</v>
      </c>
      <c r="C13" s="554" t="s">
        <v>15</v>
      </c>
      <c r="D13" s="4" t="s">
        <v>16</v>
      </c>
      <c r="E13" s="4" t="s">
        <v>277</v>
      </c>
      <c r="F13" s="554" t="s">
        <v>286</v>
      </c>
      <c r="G13" s="595">
        <v>10</v>
      </c>
      <c r="H13" s="554" t="s">
        <v>279</v>
      </c>
      <c r="I13" s="610"/>
      <c r="J13" s="596"/>
    </row>
    <row r="14" spans="1:15" ht="14.45" customHeight="1">
      <c r="A14" s="552"/>
      <c r="B14" s="540"/>
      <c r="C14" s="540"/>
      <c r="D14" s="4" t="s">
        <v>18</v>
      </c>
      <c r="E14" s="4" t="s">
        <v>280</v>
      </c>
      <c r="F14" s="540"/>
      <c r="G14" s="540"/>
      <c r="H14" s="540"/>
      <c r="I14" s="611"/>
      <c r="J14" s="540"/>
    </row>
    <row r="15" spans="1:15" ht="14.45" customHeight="1">
      <c r="A15" s="552"/>
      <c r="B15" s="540"/>
      <c r="C15" s="540"/>
      <c r="D15" s="4" t="s">
        <v>20</v>
      </c>
      <c r="E15" s="4" t="s">
        <v>281</v>
      </c>
      <c r="F15" s="540"/>
      <c r="G15" s="540"/>
      <c r="H15" s="540"/>
      <c r="I15" s="611"/>
      <c r="J15" s="540"/>
    </row>
    <row r="16" spans="1:15" ht="22.5" customHeight="1">
      <c r="A16" s="553"/>
      <c r="B16" s="541"/>
      <c r="C16" s="541"/>
      <c r="D16" s="4" t="s">
        <v>22</v>
      </c>
      <c r="E16" s="4" t="s">
        <v>282</v>
      </c>
      <c r="F16" s="541"/>
      <c r="G16" s="541"/>
      <c r="H16" s="541"/>
      <c r="I16" s="612"/>
      <c r="J16" s="541"/>
    </row>
    <row r="17" spans="1:10" ht="244.5" customHeight="1">
      <c r="A17" s="13">
        <v>3</v>
      </c>
      <c r="B17" s="4" t="s">
        <v>67</v>
      </c>
      <c r="C17" s="4" t="s">
        <v>68</v>
      </c>
      <c r="D17" s="16" t="s">
        <v>69</v>
      </c>
      <c r="E17" s="4" t="s">
        <v>70</v>
      </c>
      <c r="F17" s="4" t="s">
        <v>71</v>
      </c>
      <c r="G17" s="13">
        <v>3</v>
      </c>
      <c r="H17" s="4" t="s">
        <v>82</v>
      </c>
      <c r="I17" s="77"/>
      <c r="J17" s="77"/>
    </row>
    <row r="18" spans="1:10" ht="120" customHeight="1">
      <c r="A18" s="13">
        <v>4</v>
      </c>
      <c r="B18" s="4" t="s">
        <v>72</v>
      </c>
      <c r="C18" s="4" t="s">
        <v>54</v>
      </c>
      <c r="D18" s="16" t="s">
        <v>69</v>
      </c>
      <c r="E18" s="8">
        <v>1</v>
      </c>
      <c r="F18" s="4" t="s">
        <v>58</v>
      </c>
      <c r="G18" s="13">
        <v>2</v>
      </c>
      <c r="H18" s="4" t="s">
        <v>73</v>
      </c>
      <c r="I18" s="77"/>
      <c r="J18" s="77"/>
    </row>
    <row r="19" spans="1:10" ht="93.6" customHeight="1">
      <c r="A19" s="13">
        <v>5</v>
      </c>
      <c r="B19" s="4" t="s">
        <v>141</v>
      </c>
      <c r="C19" s="4" t="s">
        <v>15</v>
      </c>
      <c r="D19" s="4" t="s">
        <v>65</v>
      </c>
      <c r="E19" s="4" t="s">
        <v>142</v>
      </c>
      <c r="F19" s="222" t="s">
        <v>58</v>
      </c>
      <c r="G19" s="5">
        <v>10</v>
      </c>
      <c r="H19" s="4" t="s">
        <v>143</v>
      </c>
      <c r="I19" s="7"/>
      <c r="J19" s="7"/>
    </row>
    <row r="20" spans="1:10" ht="75" customHeight="1">
      <c r="A20" s="91">
        <v>6</v>
      </c>
      <c r="B20" s="87" t="s">
        <v>144</v>
      </c>
      <c r="C20" s="87" t="s">
        <v>145</v>
      </c>
      <c r="D20" s="87" t="s">
        <v>65</v>
      </c>
      <c r="E20" s="90">
        <v>1</v>
      </c>
      <c r="F20" s="87" t="s">
        <v>58</v>
      </c>
      <c r="G20" s="82">
        <v>3</v>
      </c>
      <c r="H20" s="87" t="s">
        <v>73</v>
      </c>
      <c r="I20" s="78"/>
      <c r="J20" s="78"/>
    </row>
    <row r="21" spans="1:10" s="44" customFormat="1">
      <c r="A21" s="483">
        <v>7</v>
      </c>
      <c r="B21" s="486" t="s">
        <v>331</v>
      </c>
      <c r="C21" s="486" t="s">
        <v>15</v>
      </c>
      <c r="D21" s="267" t="s">
        <v>16</v>
      </c>
      <c r="E21" s="267" t="s">
        <v>455</v>
      </c>
      <c r="F21" s="486" t="s">
        <v>52</v>
      </c>
      <c r="G21" s="483">
        <v>2</v>
      </c>
      <c r="H21" s="474" t="s">
        <v>339</v>
      </c>
      <c r="I21" s="477"/>
      <c r="J21" s="480"/>
    </row>
    <row r="22" spans="1:10" s="44" customFormat="1">
      <c r="A22" s="484"/>
      <c r="B22" s="484"/>
      <c r="C22" s="484"/>
      <c r="D22" s="267" t="s">
        <v>18</v>
      </c>
      <c r="E22" s="268">
        <v>80</v>
      </c>
      <c r="F22" s="484"/>
      <c r="G22" s="487"/>
      <c r="H22" s="475"/>
      <c r="I22" s="478"/>
      <c r="J22" s="481"/>
    </row>
    <row r="23" spans="1:10" s="44" customFormat="1">
      <c r="A23" s="484"/>
      <c r="B23" s="484"/>
      <c r="C23" s="484"/>
      <c r="D23" s="267" t="s">
        <v>20</v>
      </c>
      <c r="E23" s="267" t="s">
        <v>456</v>
      </c>
      <c r="F23" s="484"/>
      <c r="G23" s="487"/>
      <c r="H23" s="475"/>
      <c r="I23" s="478"/>
      <c r="J23" s="481"/>
    </row>
    <row r="24" spans="1:10" s="44" customFormat="1">
      <c r="A24" s="485"/>
      <c r="B24" s="485"/>
      <c r="C24" s="485"/>
      <c r="D24" s="267" t="s">
        <v>22</v>
      </c>
      <c r="E24" s="267" t="s">
        <v>453</v>
      </c>
      <c r="F24" s="485"/>
      <c r="G24" s="488"/>
      <c r="H24" s="476"/>
      <c r="I24" s="479"/>
      <c r="J24" s="482"/>
    </row>
    <row r="25" spans="1:10" ht="135" customHeight="1">
      <c r="A25" s="13">
        <v>8</v>
      </c>
      <c r="B25" s="4" t="s">
        <v>147</v>
      </c>
      <c r="C25" s="4" t="s">
        <v>77</v>
      </c>
      <c r="D25" s="4" t="s">
        <v>65</v>
      </c>
      <c r="E25" s="4" t="s">
        <v>78</v>
      </c>
      <c r="F25" s="4" t="s">
        <v>79</v>
      </c>
      <c r="G25" s="5">
        <v>5</v>
      </c>
      <c r="H25" s="4" t="s">
        <v>287</v>
      </c>
      <c r="I25" s="237"/>
      <c r="J25" s="7"/>
    </row>
    <row r="26" spans="1:10" ht="105" customHeight="1">
      <c r="A26" s="13">
        <v>9</v>
      </c>
      <c r="B26" s="4" t="s">
        <v>148</v>
      </c>
      <c r="C26" s="4" t="s">
        <v>149</v>
      </c>
      <c r="D26" s="4" t="s">
        <v>65</v>
      </c>
      <c r="E26" s="5">
        <v>0</v>
      </c>
      <c r="F26" s="4" t="s">
        <v>79</v>
      </c>
      <c r="G26" s="5">
        <v>5</v>
      </c>
      <c r="H26" s="4" t="s">
        <v>150</v>
      </c>
      <c r="I26" s="7"/>
      <c r="J26" s="7"/>
    </row>
    <row r="27" spans="1:10" ht="15.75" customHeight="1">
      <c r="A27" s="12"/>
      <c r="B27" s="16" t="s">
        <v>80</v>
      </c>
      <c r="C27" s="7"/>
      <c r="D27" s="7"/>
      <c r="E27" s="7"/>
      <c r="F27" s="7"/>
      <c r="G27" s="13">
        <f>G4+G13+G17+G18+G19+G20+G25+G26+G21</f>
        <v>100</v>
      </c>
      <c r="H27" s="7"/>
      <c r="I27" s="7"/>
      <c r="J27" s="246">
        <f>J5+J9+J13+J17+J18+J19+J20+J25+J26+J21</f>
        <v>0</v>
      </c>
    </row>
    <row r="28" spans="1:10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30" customHeight="1">
      <c r="A29" s="2"/>
      <c r="B29" s="9" t="s">
        <v>81</v>
      </c>
      <c r="C29" s="2"/>
      <c r="D29" s="2"/>
      <c r="E29" s="2"/>
      <c r="F29" s="2"/>
      <c r="G29" s="2"/>
      <c r="H29" s="2"/>
      <c r="I29" s="2"/>
      <c r="J29" s="2"/>
    </row>
    <row r="30" spans="1:1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30" customHeight="1">
      <c r="F31" s="272"/>
      <c r="G31" s="273"/>
    </row>
    <row r="32" spans="1:10" ht="13.5" customHeight="1"/>
    <row r="33" spans="1:10" ht="13.5" customHeight="1"/>
    <row r="34" spans="1:10" ht="82.5" customHeight="1"/>
    <row r="35" spans="1:10" ht="13.5" customHeight="1">
      <c r="A35" s="2"/>
      <c r="B35" s="2"/>
      <c r="C35" s="2"/>
      <c r="D35" s="2"/>
      <c r="E35" s="2"/>
      <c r="F35" s="2"/>
      <c r="G35" s="2"/>
      <c r="H35" s="2"/>
      <c r="I35" s="3"/>
      <c r="J35" s="3"/>
    </row>
  </sheetData>
  <mergeCells count="35">
    <mergeCell ref="H21:H24"/>
    <mergeCell ref="I21:I24"/>
    <mergeCell ref="J21:J24"/>
    <mergeCell ref="A21:A24"/>
    <mergeCell ref="B21:B24"/>
    <mergeCell ref="C21:C24"/>
    <mergeCell ref="F21:F24"/>
    <mergeCell ref="G21:G24"/>
    <mergeCell ref="I1:J1"/>
    <mergeCell ref="H9:H12"/>
    <mergeCell ref="J9:J12"/>
    <mergeCell ref="I9:I12"/>
    <mergeCell ref="G9:G12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  <mergeCell ref="C9:C12"/>
    <mergeCell ref="F9:F12"/>
    <mergeCell ref="A9:A12"/>
    <mergeCell ref="B9:B12"/>
    <mergeCell ref="G13:G16"/>
    <mergeCell ref="H13:H16"/>
    <mergeCell ref="I13:I16"/>
    <mergeCell ref="J13:J16"/>
    <mergeCell ref="A13:A16"/>
    <mergeCell ref="B13:B16"/>
    <mergeCell ref="C13:C16"/>
    <mergeCell ref="F13:F16"/>
  </mergeCells>
  <pageMargins left="0.31496099999999999" right="0.11811000000000001" top="0" bottom="0" header="0.31496099999999999" footer="0.31496099999999999"/>
  <pageSetup scale="52" orientation="portrait" r:id="rId1"/>
  <headerFooter>
    <oddFooter>&amp;C&amp;"Helvetica Neue,Regular"&amp;12&amp;K000000&amp;P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7"/>
  <sheetViews>
    <sheetView showGridLines="0" view="pageBreakPreview" zoomScale="80" zoomScaleNormal="80" zoomScaleSheetLayoutView="80" workbookViewId="0">
      <selection activeCell="E20" sqref="E20"/>
    </sheetView>
  </sheetViews>
  <sheetFormatPr defaultColWidth="8.85546875" defaultRowHeight="15" customHeight="1"/>
  <cols>
    <col min="1" max="1" width="7.42578125" style="36" customWidth="1"/>
    <col min="2" max="2" width="26.7109375" style="36" customWidth="1"/>
    <col min="3" max="3" width="13.140625" style="36" customWidth="1"/>
    <col min="4" max="4" width="24.42578125" style="36" customWidth="1"/>
    <col min="5" max="5" width="14.140625" style="36" customWidth="1"/>
    <col min="6" max="6" width="22.140625" style="36" customWidth="1"/>
    <col min="7" max="7" width="13" style="36" customWidth="1"/>
    <col min="8" max="8" width="43.85546875" style="36" customWidth="1"/>
    <col min="9" max="9" width="8.140625" style="36" customWidth="1"/>
    <col min="10" max="10" width="48.28515625" style="36" customWidth="1"/>
    <col min="11" max="11" width="12.28515625" style="36" customWidth="1"/>
    <col min="12" max="12" width="62.42578125" style="36" customWidth="1"/>
    <col min="13" max="13" width="8.85546875" style="36" customWidth="1"/>
    <col min="14" max="16384" width="8.85546875" style="36"/>
  </cols>
  <sheetData>
    <row r="1" spans="1:15" ht="59.25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428</v>
      </c>
      <c r="K1" s="125"/>
      <c r="L1" s="125"/>
    </row>
    <row r="2" spans="1:15" ht="46.5" customHeight="1">
      <c r="A2" s="499" t="s">
        <v>288</v>
      </c>
      <c r="B2" s="620"/>
      <c r="C2" s="620"/>
      <c r="D2" s="620"/>
      <c r="E2" s="620"/>
      <c r="F2" s="620"/>
      <c r="G2" s="620"/>
      <c r="H2" s="620"/>
      <c r="I2" s="620"/>
      <c r="J2" s="620"/>
      <c r="K2" s="125"/>
      <c r="L2" s="125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  <c r="L3" s="125"/>
    </row>
    <row r="4" spans="1:15" ht="49.5" customHeight="1">
      <c r="A4" s="103" t="s">
        <v>162</v>
      </c>
      <c r="B4" s="469" t="s">
        <v>132</v>
      </c>
      <c r="C4" s="470"/>
      <c r="D4" s="470"/>
      <c r="E4" s="137"/>
      <c r="F4" s="137"/>
      <c r="G4" s="135">
        <f>G5</f>
        <v>60</v>
      </c>
      <c r="H4" s="137"/>
      <c r="I4" s="137"/>
      <c r="J4" s="137"/>
      <c r="K4" s="125"/>
      <c r="L4" s="125"/>
      <c r="O4" s="58"/>
    </row>
    <row r="5" spans="1:15" ht="28.5" customHeight="1">
      <c r="A5" s="548" t="s">
        <v>11</v>
      </c>
      <c r="B5" s="539" t="s">
        <v>219</v>
      </c>
      <c r="C5" s="539" t="s">
        <v>15</v>
      </c>
      <c r="D5" s="117" t="s">
        <v>16</v>
      </c>
      <c r="E5" s="117" t="s">
        <v>33</v>
      </c>
      <c r="F5" s="548" t="s">
        <v>58</v>
      </c>
      <c r="G5" s="551">
        <f>15+45</f>
        <v>60</v>
      </c>
      <c r="H5" s="539" t="s">
        <v>220</v>
      </c>
      <c r="I5" s="616"/>
      <c r="J5" s="618"/>
      <c r="K5" s="125"/>
      <c r="L5" s="147"/>
    </row>
    <row r="6" spans="1:15" ht="28.5" customHeight="1">
      <c r="A6" s="549"/>
      <c r="B6" s="540"/>
      <c r="C6" s="540"/>
      <c r="D6" s="4" t="s">
        <v>18</v>
      </c>
      <c r="E6" s="4" t="s">
        <v>35</v>
      </c>
      <c r="F6" s="550"/>
      <c r="G6" s="552"/>
      <c r="H6" s="540"/>
      <c r="I6" s="616"/>
      <c r="J6" s="618"/>
      <c r="K6" s="125"/>
      <c r="L6" s="125"/>
    </row>
    <row r="7" spans="1:15" ht="21.75" customHeight="1">
      <c r="A7" s="549"/>
      <c r="B7" s="540"/>
      <c r="C7" s="540"/>
      <c r="D7" s="4" t="s">
        <v>20</v>
      </c>
      <c r="E7" s="4" t="s">
        <v>36</v>
      </c>
      <c r="F7" s="550"/>
      <c r="G7" s="552"/>
      <c r="H7" s="540"/>
      <c r="I7" s="616"/>
      <c r="J7" s="618"/>
      <c r="K7" s="125"/>
      <c r="L7" s="125"/>
    </row>
    <row r="8" spans="1:15" ht="25.5" customHeight="1">
      <c r="A8" s="549"/>
      <c r="B8" s="541"/>
      <c r="C8" s="541"/>
      <c r="D8" s="4" t="s">
        <v>22</v>
      </c>
      <c r="E8" s="4" t="s">
        <v>30</v>
      </c>
      <c r="F8" s="550"/>
      <c r="G8" s="553"/>
      <c r="H8" s="541"/>
      <c r="I8" s="617"/>
      <c r="J8" s="619"/>
      <c r="K8" s="125"/>
      <c r="L8" s="125"/>
    </row>
    <row r="9" spans="1:15" ht="111.75" customHeight="1">
      <c r="A9" s="562">
        <v>2</v>
      </c>
      <c r="B9" s="554" t="s">
        <v>276</v>
      </c>
      <c r="C9" s="554" t="s">
        <v>15</v>
      </c>
      <c r="D9" s="4" t="s">
        <v>16</v>
      </c>
      <c r="E9" s="4" t="s">
        <v>277</v>
      </c>
      <c r="F9" s="554" t="s">
        <v>289</v>
      </c>
      <c r="G9" s="595">
        <v>10</v>
      </c>
      <c r="H9" s="554" t="s">
        <v>279</v>
      </c>
      <c r="I9" s="596"/>
      <c r="J9" s="621"/>
      <c r="K9" s="125"/>
      <c r="L9" s="125"/>
    </row>
    <row r="10" spans="1:15" ht="14.45" customHeight="1">
      <c r="A10" s="552"/>
      <c r="B10" s="540"/>
      <c r="C10" s="540"/>
      <c r="D10" s="4" t="s">
        <v>18</v>
      </c>
      <c r="E10" s="4" t="s">
        <v>280</v>
      </c>
      <c r="F10" s="540"/>
      <c r="G10" s="540"/>
      <c r="H10" s="540"/>
      <c r="I10" s="540"/>
      <c r="J10" s="622"/>
      <c r="K10" s="125"/>
      <c r="L10" s="125"/>
    </row>
    <row r="11" spans="1:15" ht="14.45" customHeight="1">
      <c r="A11" s="552"/>
      <c r="B11" s="540"/>
      <c r="C11" s="540"/>
      <c r="D11" s="4" t="s">
        <v>20</v>
      </c>
      <c r="E11" s="4" t="s">
        <v>281</v>
      </c>
      <c r="F11" s="540"/>
      <c r="G11" s="540"/>
      <c r="H11" s="540"/>
      <c r="I11" s="540"/>
      <c r="J11" s="622"/>
      <c r="K11" s="125"/>
      <c r="L11" s="125"/>
    </row>
    <row r="12" spans="1:15" ht="12.75" customHeight="1">
      <c r="A12" s="553"/>
      <c r="B12" s="541"/>
      <c r="C12" s="541"/>
      <c r="D12" s="4" t="s">
        <v>22</v>
      </c>
      <c r="E12" s="4" t="s">
        <v>282</v>
      </c>
      <c r="F12" s="541"/>
      <c r="G12" s="541"/>
      <c r="H12" s="541"/>
      <c r="I12" s="541"/>
      <c r="J12" s="623"/>
      <c r="K12" s="125"/>
      <c r="L12" s="125"/>
    </row>
    <row r="13" spans="1:15" ht="167.25" customHeight="1">
      <c r="A13" s="13">
        <v>3</v>
      </c>
      <c r="B13" s="4" t="s">
        <v>67</v>
      </c>
      <c r="C13" s="4" t="s">
        <v>68</v>
      </c>
      <c r="D13" s="16" t="s">
        <v>69</v>
      </c>
      <c r="E13" s="4" t="s">
        <v>70</v>
      </c>
      <c r="F13" s="4" t="s">
        <v>71</v>
      </c>
      <c r="G13" s="13">
        <v>3</v>
      </c>
      <c r="H13" s="4" t="s">
        <v>82</v>
      </c>
      <c r="I13" s="77"/>
      <c r="J13" s="77"/>
      <c r="K13" s="125"/>
      <c r="L13" s="125"/>
    </row>
    <row r="14" spans="1:15" ht="128.25" customHeight="1">
      <c r="A14" s="13">
        <v>4</v>
      </c>
      <c r="B14" s="4" t="s">
        <v>72</v>
      </c>
      <c r="C14" s="4" t="s">
        <v>54</v>
      </c>
      <c r="D14" s="16" t="s">
        <v>69</v>
      </c>
      <c r="E14" s="8">
        <v>1</v>
      </c>
      <c r="F14" s="4" t="s">
        <v>58</v>
      </c>
      <c r="G14" s="13">
        <v>2</v>
      </c>
      <c r="H14" s="4" t="s">
        <v>73</v>
      </c>
      <c r="I14" s="77"/>
      <c r="J14" s="77"/>
      <c r="K14" s="125"/>
      <c r="L14" s="125"/>
    </row>
    <row r="15" spans="1:15" ht="128.25" customHeight="1">
      <c r="A15" s="13">
        <v>5</v>
      </c>
      <c r="B15" s="4" t="s">
        <v>141</v>
      </c>
      <c r="C15" s="4" t="s">
        <v>15</v>
      </c>
      <c r="D15" s="4" t="s">
        <v>65</v>
      </c>
      <c r="E15" s="4" t="s">
        <v>142</v>
      </c>
      <c r="F15" s="222" t="s">
        <v>58</v>
      </c>
      <c r="G15" s="5">
        <v>10</v>
      </c>
      <c r="H15" s="4" t="s">
        <v>143</v>
      </c>
      <c r="I15" s="7"/>
      <c r="J15" s="148"/>
      <c r="K15" s="125"/>
      <c r="L15" s="125"/>
    </row>
    <row r="16" spans="1:15" ht="128.25" customHeight="1">
      <c r="A16" s="64">
        <v>6</v>
      </c>
      <c r="B16" s="267" t="s">
        <v>144</v>
      </c>
      <c r="C16" s="267" t="s">
        <v>145</v>
      </c>
      <c r="D16" s="267" t="s">
        <v>65</v>
      </c>
      <c r="E16" s="61">
        <v>1</v>
      </c>
      <c r="F16" s="267" t="s">
        <v>58</v>
      </c>
      <c r="G16" s="268">
        <v>3</v>
      </c>
      <c r="H16" s="267" t="s">
        <v>73</v>
      </c>
      <c r="I16" s="63"/>
      <c r="J16" s="269"/>
      <c r="K16" s="125"/>
      <c r="L16" s="125"/>
    </row>
    <row r="17" spans="1:12" s="44" customFormat="1">
      <c r="A17" s="483">
        <v>7</v>
      </c>
      <c r="B17" s="486" t="s">
        <v>331</v>
      </c>
      <c r="C17" s="486" t="s">
        <v>15</v>
      </c>
      <c r="D17" s="267" t="s">
        <v>16</v>
      </c>
      <c r="E17" s="267" t="s">
        <v>455</v>
      </c>
      <c r="F17" s="486" t="s">
        <v>52</v>
      </c>
      <c r="G17" s="483">
        <v>2</v>
      </c>
      <c r="H17" s="474" t="s">
        <v>332</v>
      </c>
      <c r="I17" s="477"/>
      <c r="J17" s="480"/>
      <c r="K17" s="125"/>
      <c r="L17" s="125"/>
    </row>
    <row r="18" spans="1:12" s="44" customFormat="1">
      <c r="A18" s="484"/>
      <c r="B18" s="484"/>
      <c r="C18" s="484"/>
      <c r="D18" s="267" t="s">
        <v>18</v>
      </c>
      <c r="E18" s="268">
        <v>80</v>
      </c>
      <c r="F18" s="484"/>
      <c r="G18" s="487"/>
      <c r="H18" s="475"/>
      <c r="I18" s="478"/>
      <c r="J18" s="481"/>
      <c r="K18" s="125"/>
      <c r="L18" s="125"/>
    </row>
    <row r="19" spans="1:12" s="44" customFormat="1">
      <c r="A19" s="484"/>
      <c r="B19" s="484"/>
      <c r="C19" s="484"/>
      <c r="D19" s="267" t="s">
        <v>20</v>
      </c>
      <c r="E19" s="267" t="s">
        <v>456</v>
      </c>
      <c r="F19" s="484"/>
      <c r="G19" s="487"/>
      <c r="H19" s="475"/>
      <c r="I19" s="478"/>
      <c r="J19" s="481"/>
      <c r="K19" s="125"/>
      <c r="L19" s="125"/>
    </row>
    <row r="20" spans="1:12" s="44" customFormat="1">
      <c r="A20" s="485"/>
      <c r="B20" s="485"/>
      <c r="C20" s="485"/>
      <c r="D20" s="267" t="s">
        <v>22</v>
      </c>
      <c r="E20" s="267" t="s">
        <v>453</v>
      </c>
      <c r="F20" s="485"/>
      <c r="G20" s="488"/>
      <c r="H20" s="476"/>
      <c r="I20" s="479"/>
      <c r="J20" s="482"/>
      <c r="K20" s="125"/>
      <c r="L20" s="125"/>
    </row>
    <row r="21" spans="1:12" ht="128.25" customHeight="1">
      <c r="A21" s="13">
        <v>8</v>
      </c>
      <c r="B21" s="4" t="s">
        <v>147</v>
      </c>
      <c r="C21" s="4" t="s">
        <v>77</v>
      </c>
      <c r="D21" s="4" t="s">
        <v>65</v>
      </c>
      <c r="E21" s="4" t="s">
        <v>78</v>
      </c>
      <c r="F21" s="4" t="s">
        <v>79</v>
      </c>
      <c r="G21" s="5">
        <v>5</v>
      </c>
      <c r="H21" s="4" t="s">
        <v>83</v>
      </c>
      <c r="I21" s="85"/>
      <c r="J21" s="148"/>
      <c r="K21" s="125"/>
      <c r="L21" s="125"/>
    </row>
    <row r="22" spans="1:12" ht="128.25" customHeight="1">
      <c r="A22" s="149">
        <v>9</v>
      </c>
      <c r="B22" s="116" t="s">
        <v>148</v>
      </c>
      <c r="C22" s="116" t="s">
        <v>149</v>
      </c>
      <c r="D22" s="116" t="s">
        <v>65</v>
      </c>
      <c r="E22" s="114">
        <v>0</v>
      </c>
      <c r="F22" s="116" t="s">
        <v>79</v>
      </c>
      <c r="G22" s="114">
        <v>5</v>
      </c>
      <c r="H22" s="116" t="s">
        <v>150</v>
      </c>
      <c r="I22" s="150"/>
      <c r="J22" s="151"/>
      <c r="K22" s="125"/>
      <c r="L22" s="125"/>
    </row>
    <row r="23" spans="1:12" ht="14.45" customHeight="1">
      <c r="A23" s="152"/>
      <c r="B23" s="144" t="s">
        <v>80</v>
      </c>
      <c r="C23" s="145"/>
      <c r="D23" s="145"/>
      <c r="E23" s="145"/>
      <c r="F23" s="145"/>
      <c r="G23" s="153">
        <f>G4+G9+G13+G14+G15+G16+G21+G22+G17</f>
        <v>100</v>
      </c>
      <c r="H23" s="145"/>
      <c r="I23" s="145"/>
      <c r="J23" s="245">
        <f>J5+J9+J13+J14+J15+J16+J21+J22+J17</f>
        <v>0</v>
      </c>
      <c r="K23" s="125"/>
      <c r="L23" s="125"/>
    </row>
    <row r="24" spans="1:12" ht="13.5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25"/>
      <c r="L24" s="125"/>
    </row>
    <row r="26" spans="1:12" ht="36" customHeight="1">
      <c r="B26" s="9" t="s">
        <v>81</v>
      </c>
    </row>
    <row r="27" spans="1:12" ht="36.75" customHeight="1">
      <c r="H27" s="272"/>
    </row>
  </sheetData>
  <mergeCells count="26">
    <mergeCell ref="H17:H20"/>
    <mergeCell ref="I17:I20"/>
    <mergeCell ref="J17:J20"/>
    <mergeCell ref="A17:A20"/>
    <mergeCell ref="B17:B20"/>
    <mergeCell ref="C17:C20"/>
    <mergeCell ref="F17:F20"/>
    <mergeCell ref="G17:G20"/>
    <mergeCell ref="J9:J12"/>
    <mergeCell ref="F9:F12"/>
    <mergeCell ref="G9:G12"/>
    <mergeCell ref="A9:A12"/>
    <mergeCell ref="B9:B12"/>
    <mergeCell ref="C9:C12"/>
    <mergeCell ref="H9:H12"/>
    <mergeCell ref="I9:I12"/>
    <mergeCell ref="H5:H8"/>
    <mergeCell ref="I5:I8"/>
    <mergeCell ref="J5:J8"/>
    <mergeCell ref="A2:J2"/>
    <mergeCell ref="B4:D4"/>
    <mergeCell ref="A5:A8"/>
    <mergeCell ref="B5:B8"/>
    <mergeCell ref="C5:C8"/>
    <mergeCell ref="F5:F8"/>
    <mergeCell ref="G5:G8"/>
  </mergeCells>
  <pageMargins left="0.31496099999999999" right="0.31496099999999999" top="0" bottom="0" header="0.31496099999999999" footer="0.31496099999999999"/>
  <pageSetup scale="45" orientation="portrait" r:id="rId1"/>
  <headerFooter>
    <oddFooter>&amp;C&amp;"Helvetica Neue,Regular"&amp;12&amp;K000000&amp;P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showGridLines="0" view="pageBreakPreview" zoomScale="60" zoomScaleNormal="90" workbookViewId="0">
      <selection activeCell="B36" sqref="B36"/>
    </sheetView>
  </sheetViews>
  <sheetFormatPr defaultColWidth="8.85546875" defaultRowHeight="15" customHeight="1"/>
  <cols>
    <col min="1" max="1" width="6.7109375" style="45" customWidth="1"/>
    <col min="2" max="2" width="26.42578125" style="45" customWidth="1"/>
    <col min="3" max="3" width="13.28515625" style="45" customWidth="1"/>
    <col min="4" max="4" width="26.85546875" style="45" customWidth="1"/>
    <col min="5" max="5" width="16.42578125" style="45" customWidth="1"/>
    <col min="6" max="6" width="18.42578125" style="45" customWidth="1"/>
    <col min="7" max="7" width="12" style="45" customWidth="1"/>
    <col min="8" max="8" width="45.28515625" style="45" customWidth="1"/>
    <col min="9" max="9" width="8.140625" style="45" customWidth="1"/>
    <col min="10" max="10" width="43.140625" style="45" customWidth="1"/>
    <col min="11" max="11" width="8.85546875" style="45" customWidth="1"/>
    <col min="12" max="16384" width="8.85546875" style="45"/>
  </cols>
  <sheetData>
    <row r="1" spans="1:15" ht="73.5" customHeight="1">
      <c r="A1" s="130"/>
      <c r="B1" s="130"/>
      <c r="C1" s="130"/>
      <c r="D1" s="130"/>
      <c r="E1" s="130"/>
      <c r="F1" s="130"/>
      <c r="G1" s="130"/>
      <c r="H1" s="130"/>
      <c r="I1" s="130"/>
      <c r="J1" s="124" t="s">
        <v>429</v>
      </c>
    </row>
    <row r="2" spans="1:15" ht="33.75" customHeight="1">
      <c r="A2" s="447" t="s">
        <v>358</v>
      </c>
      <c r="B2" s="582"/>
      <c r="C2" s="582"/>
      <c r="D2" s="582"/>
      <c r="E2" s="582"/>
      <c r="F2" s="582"/>
      <c r="G2" s="582"/>
      <c r="H2" s="582"/>
      <c r="I2" s="582"/>
      <c r="J2" s="582"/>
    </row>
    <row r="3" spans="1:15" ht="45" customHeight="1">
      <c r="A3" s="133" t="s">
        <v>0</v>
      </c>
      <c r="B3" s="133" t="s">
        <v>1</v>
      </c>
      <c r="C3" s="133" t="s">
        <v>2</v>
      </c>
      <c r="D3" s="133" t="s">
        <v>3</v>
      </c>
      <c r="E3" s="133" t="s">
        <v>4</v>
      </c>
      <c r="F3" s="133" t="s">
        <v>5</v>
      </c>
      <c r="G3" s="133" t="s">
        <v>181</v>
      </c>
      <c r="H3" s="133" t="s">
        <v>7</v>
      </c>
      <c r="I3" s="133" t="s">
        <v>8</v>
      </c>
      <c r="J3" s="133" t="s">
        <v>9</v>
      </c>
    </row>
    <row r="4" spans="1:15" ht="61.5" customHeight="1">
      <c r="A4" s="131">
        <v>1</v>
      </c>
      <c r="B4" s="631" t="s">
        <v>290</v>
      </c>
      <c r="C4" s="632"/>
      <c r="D4" s="633"/>
      <c r="E4" s="131">
        <v>100</v>
      </c>
      <c r="F4" s="527" t="s">
        <v>58</v>
      </c>
      <c r="G4" s="131">
        <f>G5+G9+G18</f>
        <v>45</v>
      </c>
      <c r="H4" s="132"/>
      <c r="I4" s="132"/>
      <c r="J4" s="132"/>
      <c r="O4" s="55"/>
    </row>
    <row r="5" spans="1:15" ht="21.75" customHeight="1">
      <c r="A5" s="523" t="s">
        <v>11</v>
      </c>
      <c r="B5" s="523" t="s">
        <v>219</v>
      </c>
      <c r="C5" s="523" t="s">
        <v>15</v>
      </c>
      <c r="D5" s="46" t="s">
        <v>16</v>
      </c>
      <c r="E5" s="46" t="s">
        <v>33</v>
      </c>
      <c r="F5" s="518"/>
      <c r="G5" s="628">
        <v>13</v>
      </c>
      <c r="H5" s="523" t="s">
        <v>220</v>
      </c>
      <c r="I5" s="626"/>
      <c r="J5" s="627"/>
    </row>
    <row r="6" spans="1:15" ht="27.75" customHeight="1">
      <c r="A6" s="629"/>
      <c r="B6" s="518"/>
      <c r="C6" s="518"/>
      <c r="D6" s="46" t="s">
        <v>18</v>
      </c>
      <c r="E6" s="46" t="s">
        <v>35</v>
      </c>
      <c r="F6" s="518"/>
      <c r="G6" s="625"/>
      <c r="H6" s="518"/>
      <c r="I6" s="626"/>
      <c r="J6" s="627"/>
    </row>
    <row r="7" spans="1:15" ht="21" customHeight="1">
      <c r="A7" s="629"/>
      <c r="B7" s="518"/>
      <c r="C7" s="518"/>
      <c r="D7" s="46" t="s">
        <v>20</v>
      </c>
      <c r="E7" s="46" t="s">
        <v>36</v>
      </c>
      <c r="F7" s="518"/>
      <c r="G7" s="625"/>
      <c r="H7" s="518"/>
      <c r="I7" s="626"/>
      <c r="J7" s="627"/>
    </row>
    <row r="8" spans="1:15" ht="16.5" customHeight="1">
      <c r="A8" s="630"/>
      <c r="B8" s="519"/>
      <c r="C8" s="519"/>
      <c r="D8" s="46" t="s">
        <v>22</v>
      </c>
      <c r="E8" s="46" t="s">
        <v>30</v>
      </c>
      <c r="F8" s="518"/>
      <c r="G8" s="625"/>
      <c r="H8" s="519"/>
      <c r="I8" s="626"/>
      <c r="J8" s="627"/>
    </row>
    <row r="9" spans="1:15" ht="39" customHeight="1">
      <c r="A9" s="46" t="s">
        <v>26</v>
      </c>
      <c r="B9" s="634" t="s">
        <v>221</v>
      </c>
      <c r="C9" s="635"/>
      <c r="D9" s="636"/>
      <c r="E9" s="47">
        <v>20</v>
      </c>
      <c r="F9" s="518"/>
      <c r="G9" s="47">
        <f>G10+G14</f>
        <v>20</v>
      </c>
      <c r="H9" s="48"/>
      <c r="I9" s="48"/>
      <c r="J9" s="48"/>
    </row>
    <row r="10" spans="1:15" ht="22.5" customHeight="1">
      <c r="A10" s="523" t="s">
        <v>28</v>
      </c>
      <c r="B10" s="523" t="s">
        <v>222</v>
      </c>
      <c r="C10" s="523" t="s">
        <v>15</v>
      </c>
      <c r="D10" s="46" t="s">
        <v>16</v>
      </c>
      <c r="E10" s="46" t="s">
        <v>93</v>
      </c>
      <c r="F10" s="518"/>
      <c r="G10" s="628">
        <v>10</v>
      </c>
      <c r="H10" s="523" t="s">
        <v>262</v>
      </c>
      <c r="I10" s="624"/>
      <c r="J10" s="625"/>
    </row>
    <row r="11" spans="1:15" ht="21.75" customHeight="1">
      <c r="A11" s="629"/>
      <c r="B11" s="518"/>
      <c r="C11" s="518"/>
      <c r="D11" s="46" t="s">
        <v>18</v>
      </c>
      <c r="E11" s="46" t="s">
        <v>19</v>
      </c>
      <c r="F11" s="518"/>
      <c r="G11" s="625"/>
      <c r="H11" s="518"/>
      <c r="I11" s="624"/>
      <c r="J11" s="625"/>
    </row>
    <row r="12" spans="1:15" ht="25.5" customHeight="1">
      <c r="A12" s="629"/>
      <c r="B12" s="518"/>
      <c r="C12" s="518"/>
      <c r="D12" s="46" t="s">
        <v>20</v>
      </c>
      <c r="E12" s="46" t="s">
        <v>95</v>
      </c>
      <c r="F12" s="518"/>
      <c r="G12" s="625"/>
      <c r="H12" s="518"/>
      <c r="I12" s="624"/>
      <c r="J12" s="625"/>
    </row>
    <row r="13" spans="1:15" ht="20.25" customHeight="1">
      <c r="A13" s="630"/>
      <c r="B13" s="519"/>
      <c r="C13" s="519"/>
      <c r="D13" s="46" t="s">
        <v>22</v>
      </c>
      <c r="E13" s="46" t="s">
        <v>274</v>
      </c>
      <c r="F13" s="518"/>
      <c r="G13" s="625"/>
      <c r="H13" s="519"/>
      <c r="I13" s="624"/>
      <c r="J13" s="625"/>
    </row>
    <row r="14" spans="1:15" ht="20.25" customHeight="1">
      <c r="A14" s="523" t="s">
        <v>31</v>
      </c>
      <c r="B14" s="523" t="s">
        <v>239</v>
      </c>
      <c r="C14" s="523" t="s">
        <v>15</v>
      </c>
      <c r="D14" s="46" t="s">
        <v>16</v>
      </c>
      <c r="E14" s="46" t="s">
        <v>93</v>
      </c>
      <c r="F14" s="518"/>
      <c r="G14" s="628">
        <v>10</v>
      </c>
      <c r="H14" s="523" t="s">
        <v>263</v>
      </c>
      <c r="I14" s="624"/>
      <c r="J14" s="625"/>
    </row>
    <row r="15" spans="1:15" ht="18" customHeight="1">
      <c r="A15" s="629"/>
      <c r="B15" s="518"/>
      <c r="C15" s="518"/>
      <c r="D15" s="46" t="s">
        <v>18</v>
      </c>
      <c r="E15" s="46" t="s">
        <v>19</v>
      </c>
      <c r="F15" s="518"/>
      <c r="G15" s="625"/>
      <c r="H15" s="518"/>
      <c r="I15" s="624"/>
      <c r="J15" s="625"/>
    </row>
    <row r="16" spans="1:15" ht="21.75" customHeight="1">
      <c r="A16" s="629"/>
      <c r="B16" s="518"/>
      <c r="C16" s="518"/>
      <c r="D16" s="46" t="s">
        <v>20</v>
      </c>
      <c r="E16" s="46" t="s">
        <v>95</v>
      </c>
      <c r="F16" s="518"/>
      <c r="G16" s="625"/>
      <c r="H16" s="518"/>
      <c r="I16" s="624"/>
      <c r="J16" s="625"/>
    </row>
    <row r="17" spans="1:10" ht="30.75" customHeight="1">
      <c r="A17" s="630"/>
      <c r="B17" s="519"/>
      <c r="C17" s="519"/>
      <c r="D17" s="46" t="s">
        <v>22</v>
      </c>
      <c r="E17" s="46" t="s">
        <v>274</v>
      </c>
      <c r="F17" s="518"/>
      <c r="G17" s="625"/>
      <c r="H17" s="519"/>
      <c r="I17" s="624"/>
      <c r="J17" s="625"/>
    </row>
    <row r="18" spans="1:10" ht="21" customHeight="1">
      <c r="A18" s="523" t="s">
        <v>40</v>
      </c>
      <c r="B18" s="523" t="s">
        <v>240</v>
      </c>
      <c r="C18" s="523" t="s">
        <v>15</v>
      </c>
      <c r="D18" s="46" t="s">
        <v>16</v>
      </c>
      <c r="E18" s="46" t="s">
        <v>93</v>
      </c>
      <c r="F18" s="518"/>
      <c r="G18" s="592">
        <v>12</v>
      </c>
      <c r="H18" s="523" t="s">
        <v>275</v>
      </c>
      <c r="I18" s="624"/>
      <c r="J18" s="586"/>
    </row>
    <row r="19" spans="1:10" ht="18.75" customHeight="1">
      <c r="A19" s="629"/>
      <c r="B19" s="518"/>
      <c r="C19" s="518"/>
      <c r="D19" s="46" t="s">
        <v>18</v>
      </c>
      <c r="E19" s="46" t="s">
        <v>19</v>
      </c>
      <c r="F19" s="518"/>
      <c r="G19" s="518"/>
      <c r="H19" s="518"/>
      <c r="I19" s="624"/>
      <c r="J19" s="518"/>
    </row>
    <row r="20" spans="1:10" ht="14.45" customHeight="1">
      <c r="A20" s="629"/>
      <c r="B20" s="518"/>
      <c r="C20" s="518"/>
      <c r="D20" s="46" t="s">
        <v>20</v>
      </c>
      <c r="E20" s="46" t="s">
        <v>95</v>
      </c>
      <c r="F20" s="518"/>
      <c r="G20" s="518"/>
      <c r="H20" s="518"/>
      <c r="I20" s="624"/>
      <c r="J20" s="518"/>
    </row>
    <row r="21" spans="1:10" ht="39" customHeight="1">
      <c r="A21" s="630"/>
      <c r="B21" s="519"/>
      <c r="C21" s="519"/>
      <c r="D21" s="46" t="s">
        <v>22</v>
      </c>
      <c r="E21" s="46" t="s">
        <v>274</v>
      </c>
      <c r="F21" s="519"/>
      <c r="G21" s="519"/>
      <c r="H21" s="519"/>
      <c r="I21" s="624"/>
      <c r="J21" s="519"/>
    </row>
    <row r="22" spans="1:10" ht="102.75" customHeight="1">
      <c r="A22" s="592">
        <v>2</v>
      </c>
      <c r="B22" s="523" t="s">
        <v>291</v>
      </c>
      <c r="C22" s="523" t="s">
        <v>15</v>
      </c>
      <c r="D22" s="46" t="s">
        <v>16</v>
      </c>
      <c r="E22" s="46" t="s">
        <v>277</v>
      </c>
      <c r="F22" s="554" t="s">
        <v>360</v>
      </c>
      <c r="G22" s="592">
        <v>10</v>
      </c>
      <c r="H22" s="523" t="s">
        <v>279</v>
      </c>
      <c r="I22" s="586"/>
      <c r="J22" s="586"/>
    </row>
    <row r="23" spans="1:10" ht="14.25" customHeight="1">
      <c r="A23" s="518"/>
      <c r="B23" s="518"/>
      <c r="C23" s="518"/>
      <c r="D23" s="46" t="s">
        <v>18</v>
      </c>
      <c r="E23" s="46" t="s">
        <v>280</v>
      </c>
      <c r="F23" s="518"/>
      <c r="G23" s="518"/>
      <c r="H23" s="518"/>
      <c r="I23" s="518"/>
      <c r="J23" s="518"/>
    </row>
    <row r="24" spans="1:10" ht="18.75" customHeight="1">
      <c r="A24" s="518"/>
      <c r="B24" s="518"/>
      <c r="C24" s="518"/>
      <c r="D24" s="46" t="s">
        <v>20</v>
      </c>
      <c r="E24" s="46" t="s">
        <v>281</v>
      </c>
      <c r="F24" s="518"/>
      <c r="G24" s="518"/>
      <c r="H24" s="518"/>
      <c r="I24" s="518"/>
      <c r="J24" s="518"/>
    </row>
    <row r="25" spans="1:10" ht="13.5" customHeight="1">
      <c r="A25" s="519"/>
      <c r="B25" s="519"/>
      <c r="C25" s="519"/>
      <c r="D25" s="46" t="s">
        <v>22</v>
      </c>
      <c r="E25" s="46" t="s">
        <v>282</v>
      </c>
      <c r="F25" s="519"/>
      <c r="G25" s="519"/>
      <c r="H25" s="519"/>
      <c r="I25" s="519"/>
      <c r="J25" s="519"/>
    </row>
    <row r="26" spans="1:10" ht="81.75" customHeight="1">
      <c r="A26" s="47">
        <v>3</v>
      </c>
      <c r="B26" s="46" t="s">
        <v>292</v>
      </c>
      <c r="C26" s="46" t="s">
        <v>98</v>
      </c>
      <c r="D26" s="46" t="s">
        <v>65</v>
      </c>
      <c r="E26" s="47">
        <v>0</v>
      </c>
      <c r="F26" s="290" t="s">
        <v>360</v>
      </c>
      <c r="G26" s="47">
        <v>10</v>
      </c>
      <c r="H26" s="46" t="s">
        <v>293</v>
      </c>
      <c r="I26" s="48"/>
      <c r="J26" s="48"/>
    </row>
    <row r="27" spans="1:10" ht="91.5" customHeight="1">
      <c r="A27" s="47">
        <v>4</v>
      </c>
      <c r="B27" s="46" t="s">
        <v>241</v>
      </c>
      <c r="C27" s="46" t="s">
        <v>15</v>
      </c>
      <c r="D27" s="46" t="s">
        <v>129</v>
      </c>
      <c r="E27" s="47">
        <v>100</v>
      </c>
      <c r="F27" s="290" t="s">
        <v>360</v>
      </c>
      <c r="G27" s="47">
        <v>10</v>
      </c>
      <c r="H27" s="46" t="s">
        <v>131</v>
      </c>
      <c r="I27" s="48"/>
      <c r="J27" s="48"/>
    </row>
    <row r="28" spans="1:10" ht="210" customHeight="1">
      <c r="A28" s="47">
        <v>5</v>
      </c>
      <c r="B28" s="46" t="s">
        <v>67</v>
      </c>
      <c r="C28" s="46" t="s">
        <v>68</v>
      </c>
      <c r="D28" s="46" t="s">
        <v>69</v>
      </c>
      <c r="E28" s="46" t="s">
        <v>70</v>
      </c>
      <c r="F28" s="46" t="s">
        <v>71</v>
      </c>
      <c r="G28" s="47">
        <v>3</v>
      </c>
      <c r="H28" s="46" t="s">
        <v>82</v>
      </c>
      <c r="I28" s="77"/>
      <c r="J28" s="77"/>
    </row>
    <row r="29" spans="1:10" ht="124.5" customHeight="1">
      <c r="A29" s="47">
        <v>6</v>
      </c>
      <c r="B29" s="46" t="s">
        <v>72</v>
      </c>
      <c r="C29" s="46" t="s">
        <v>54</v>
      </c>
      <c r="D29" s="46" t="s">
        <v>69</v>
      </c>
      <c r="E29" s="49">
        <v>1</v>
      </c>
      <c r="F29" s="46" t="s">
        <v>58</v>
      </c>
      <c r="G29" s="47">
        <v>2</v>
      </c>
      <c r="H29" s="46" t="s">
        <v>73</v>
      </c>
      <c r="I29" s="77"/>
      <c r="J29" s="77"/>
    </row>
    <row r="30" spans="1:10" ht="78" customHeight="1">
      <c r="A30" s="52">
        <v>7</v>
      </c>
      <c r="B30" s="46" t="s">
        <v>141</v>
      </c>
      <c r="C30" s="46" t="s">
        <v>15</v>
      </c>
      <c r="D30" s="46" t="s">
        <v>65</v>
      </c>
      <c r="E30" s="46" t="s">
        <v>142</v>
      </c>
      <c r="F30" s="46" t="s">
        <v>58</v>
      </c>
      <c r="G30" s="47">
        <v>5</v>
      </c>
      <c r="H30" s="46" t="s">
        <v>143</v>
      </c>
      <c r="I30" s="79"/>
      <c r="J30" s="51"/>
    </row>
    <row r="31" spans="1:10" ht="75" customHeight="1">
      <c r="A31" s="92">
        <v>8</v>
      </c>
      <c r="B31" s="86" t="s">
        <v>144</v>
      </c>
      <c r="C31" s="86" t="s">
        <v>145</v>
      </c>
      <c r="D31" s="86" t="s">
        <v>65</v>
      </c>
      <c r="E31" s="89">
        <v>1</v>
      </c>
      <c r="F31" s="86" t="s">
        <v>58</v>
      </c>
      <c r="G31" s="88">
        <v>3</v>
      </c>
      <c r="H31" s="86" t="s">
        <v>73</v>
      </c>
      <c r="I31" s="97"/>
      <c r="J31" s="97"/>
    </row>
    <row r="32" spans="1:10">
      <c r="A32" s="483">
        <v>9</v>
      </c>
      <c r="B32" s="486" t="s">
        <v>331</v>
      </c>
      <c r="C32" s="486" t="s">
        <v>15</v>
      </c>
      <c r="D32" s="267" t="s">
        <v>16</v>
      </c>
      <c r="E32" s="267" t="s">
        <v>455</v>
      </c>
      <c r="F32" s="486" t="s">
        <v>52</v>
      </c>
      <c r="G32" s="483">
        <v>2</v>
      </c>
      <c r="H32" s="474" t="s">
        <v>332</v>
      </c>
      <c r="I32" s="477"/>
      <c r="J32" s="480"/>
    </row>
    <row r="33" spans="1:10">
      <c r="A33" s="484"/>
      <c r="B33" s="484"/>
      <c r="C33" s="484"/>
      <c r="D33" s="267" t="s">
        <v>18</v>
      </c>
      <c r="E33" s="268">
        <v>80</v>
      </c>
      <c r="F33" s="484"/>
      <c r="G33" s="487"/>
      <c r="H33" s="475"/>
      <c r="I33" s="478"/>
      <c r="J33" s="481"/>
    </row>
    <row r="34" spans="1:10">
      <c r="A34" s="484"/>
      <c r="B34" s="484"/>
      <c r="C34" s="484"/>
      <c r="D34" s="267" t="s">
        <v>20</v>
      </c>
      <c r="E34" s="267" t="s">
        <v>456</v>
      </c>
      <c r="F34" s="484"/>
      <c r="G34" s="487"/>
      <c r="H34" s="475"/>
      <c r="I34" s="478"/>
      <c r="J34" s="481"/>
    </row>
    <row r="35" spans="1:10" ht="62.25" customHeight="1">
      <c r="A35" s="485"/>
      <c r="B35" s="485"/>
      <c r="C35" s="485"/>
      <c r="D35" s="267" t="s">
        <v>22</v>
      </c>
      <c r="E35" s="267" t="s">
        <v>453</v>
      </c>
      <c r="F35" s="485"/>
      <c r="G35" s="488"/>
      <c r="H35" s="476"/>
      <c r="I35" s="479"/>
      <c r="J35" s="482"/>
    </row>
    <row r="36" spans="1:10" ht="117.75" customHeight="1">
      <c r="A36" s="52">
        <v>10</v>
      </c>
      <c r="B36" s="46" t="s">
        <v>147</v>
      </c>
      <c r="C36" s="46" t="s">
        <v>77</v>
      </c>
      <c r="D36" s="46" t="s">
        <v>65</v>
      </c>
      <c r="E36" s="46" t="s">
        <v>78</v>
      </c>
      <c r="F36" s="46" t="s">
        <v>79</v>
      </c>
      <c r="G36" s="47">
        <v>5</v>
      </c>
      <c r="H36" s="46" t="s">
        <v>83</v>
      </c>
      <c r="I36" s="51"/>
      <c r="J36" s="51"/>
    </row>
    <row r="37" spans="1:10" ht="118.5" customHeight="1">
      <c r="A37" s="52">
        <v>11</v>
      </c>
      <c r="B37" s="46" t="s">
        <v>148</v>
      </c>
      <c r="C37" s="46" t="s">
        <v>149</v>
      </c>
      <c r="D37" s="46" t="s">
        <v>65</v>
      </c>
      <c r="E37" s="47">
        <v>0</v>
      </c>
      <c r="F37" s="46" t="s">
        <v>79</v>
      </c>
      <c r="G37" s="47">
        <v>5</v>
      </c>
      <c r="H37" s="46" t="s">
        <v>150</v>
      </c>
      <c r="I37" s="97"/>
      <c r="J37" s="97"/>
    </row>
    <row r="38" spans="1:10" ht="14.45" customHeight="1">
      <c r="A38" s="48"/>
      <c r="B38" s="50" t="s">
        <v>80</v>
      </c>
      <c r="C38" s="51"/>
      <c r="D38" s="48"/>
      <c r="E38" s="51"/>
      <c r="F38" s="51"/>
      <c r="G38" s="52">
        <f>G4+G22+G26+G27+G28+G29+G30+G31+G36+G37+G32</f>
        <v>100</v>
      </c>
      <c r="H38" s="51"/>
      <c r="I38" s="51"/>
      <c r="J38" s="248">
        <f>J5+J10+J14+J18+J22+J26+J27+J28+J29+J30+J31+J36+J37+J32</f>
        <v>0</v>
      </c>
    </row>
    <row r="39" spans="1:10" ht="13.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</row>
    <row r="40" spans="1:10" ht="30" customHeight="1">
      <c r="A40" s="71"/>
      <c r="B40" s="57" t="s">
        <v>81</v>
      </c>
      <c r="C40" s="71"/>
      <c r="D40" s="71"/>
      <c r="E40" s="71"/>
      <c r="F40" s="71"/>
      <c r="G40" s="71"/>
      <c r="H40" s="71"/>
      <c r="I40" s="71"/>
      <c r="J40" s="71"/>
    </row>
  </sheetData>
  <mergeCells count="48">
    <mergeCell ref="H32:H35"/>
    <mergeCell ref="I32:I35"/>
    <mergeCell ref="J32:J35"/>
    <mergeCell ref="A32:A35"/>
    <mergeCell ref="B32:B35"/>
    <mergeCell ref="C32:C35"/>
    <mergeCell ref="F32:F35"/>
    <mergeCell ref="G32:G35"/>
    <mergeCell ref="H22:H25"/>
    <mergeCell ref="I22:I25"/>
    <mergeCell ref="J22:J25"/>
    <mergeCell ref="A22:A25"/>
    <mergeCell ref="B22:B25"/>
    <mergeCell ref="C22:C25"/>
    <mergeCell ref="F22:F25"/>
    <mergeCell ref="G22:G25"/>
    <mergeCell ref="A2:J2"/>
    <mergeCell ref="A18:A21"/>
    <mergeCell ref="B18:B21"/>
    <mergeCell ref="C18:C21"/>
    <mergeCell ref="G18:G21"/>
    <mergeCell ref="A14:A17"/>
    <mergeCell ref="B14:B17"/>
    <mergeCell ref="C14:C17"/>
    <mergeCell ref="G14:G17"/>
    <mergeCell ref="I14:I17"/>
    <mergeCell ref="J14:J17"/>
    <mergeCell ref="A10:A13"/>
    <mergeCell ref="B10:B13"/>
    <mergeCell ref="B4:D4"/>
    <mergeCell ref="B9:D9"/>
    <mergeCell ref="H14:H17"/>
    <mergeCell ref="A5:A8"/>
    <mergeCell ref="B5:B8"/>
    <mergeCell ref="C5:C8"/>
    <mergeCell ref="G5:G8"/>
    <mergeCell ref="C10:C13"/>
    <mergeCell ref="I10:I13"/>
    <mergeCell ref="J10:J13"/>
    <mergeCell ref="I5:I8"/>
    <mergeCell ref="J5:J8"/>
    <mergeCell ref="F4:F21"/>
    <mergeCell ref="H5:H8"/>
    <mergeCell ref="H10:H13"/>
    <mergeCell ref="H18:H21"/>
    <mergeCell ref="G10:G13"/>
    <mergeCell ref="J18:J21"/>
    <mergeCell ref="I18:I21"/>
  </mergeCells>
  <pageMargins left="0" right="0" top="0" bottom="0" header="0" footer="0"/>
  <pageSetup scale="43" orientation="portrait" r:id="rId1"/>
  <headerFooter>
    <oddFooter>&amp;C&amp;"Helvetica Neue,Regular"&amp;12&amp;K000000&amp;P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3"/>
  <sheetViews>
    <sheetView showGridLines="0" view="pageBreakPreview" zoomScale="60" zoomScaleNormal="80" workbookViewId="0">
      <selection activeCell="V7" sqref="V7"/>
    </sheetView>
  </sheetViews>
  <sheetFormatPr defaultColWidth="8.85546875" defaultRowHeight="15" customHeight="1"/>
  <cols>
    <col min="1" max="1" width="4.42578125" style="37" customWidth="1"/>
    <col min="2" max="2" width="36.42578125" style="37" customWidth="1"/>
    <col min="3" max="3" width="12.28515625" style="37" customWidth="1"/>
    <col min="4" max="4" width="20.42578125" style="37" customWidth="1"/>
    <col min="5" max="5" width="11.42578125" style="37" customWidth="1"/>
    <col min="6" max="6" width="20.28515625" style="37" customWidth="1"/>
    <col min="7" max="7" width="12.42578125" style="37" customWidth="1"/>
    <col min="8" max="8" width="45.28515625" style="37" customWidth="1"/>
    <col min="9" max="9" width="8" style="37" customWidth="1"/>
    <col min="10" max="10" width="42.42578125" style="37" customWidth="1"/>
    <col min="11" max="11" width="8.85546875" style="37" customWidth="1"/>
    <col min="12" max="16384" width="8.85546875" style="37"/>
  </cols>
  <sheetData>
    <row r="1" spans="1:15" ht="60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430</v>
      </c>
    </row>
    <row r="2" spans="1:15" ht="36.75" customHeight="1">
      <c r="A2" s="458" t="s">
        <v>294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90" customHeight="1">
      <c r="A4" s="126">
        <v>1</v>
      </c>
      <c r="B4" s="117" t="s">
        <v>295</v>
      </c>
      <c r="C4" s="117" t="s">
        <v>15</v>
      </c>
      <c r="D4" s="117" t="s">
        <v>296</v>
      </c>
      <c r="E4" s="126">
        <v>100</v>
      </c>
      <c r="F4" s="117" t="s">
        <v>297</v>
      </c>
      <c r="G4" s="126">
        <v>30</v>
      </c>
      <c r="H4" s="117" t="s">
        <v>298</v>
      </c>
      <c r="I4" s="128"/>
      <c r="J4" s="128"/>
      <c r="O4" s="58"/>
    </row>
    <row r="5" spans="1:15" ht="105" customHeight="1">
      <c r="A5" s="13">
        <v>2</v>
      </c>
      <c r="B5" s="4" t="s">
        <v>299</v>
      </c>
      <c r="C5" s="4" t="s">
        <v>15</v>
      </c>
      <c r="D5" s="4" t="s">
        <v>51</v>
      </c>
      <c r="E5" s="13">
        <v>100</v>
      </c>
      <c r="F5" s="4" t="s">
        <v>297</v>
      </c>
      <c r="G5" s="13">
        <v>30</v>
      </c>
      <c r="H5" s="4" t="s">
        <v>300</v>
      </c>
      <c r="I5" s="7"/>
      <c r="J5" s="7"/>
    </row>
    <row r="6" spans="1:15" ht="75" customHeight="1">
      <c r="A6" s="13">
        <v>3</v>
      </c>
      <c r="B6" s="4" t="s">
        <v>241</v>
      </c>
      <c r="C6" s="4" t="s">
        <v>15</v>
      </c>
      <c r="D6" s="4" t="s">
        <v>129</v>
      </c>
      <c r="E6" s="5">
        <v>3</v>
      </c>
      <c r="F6" s="4" t="s">
        <v>301</v>
      </c>
      <c r="G6" s="5">
        <v>10</v>
      </c>
      <c r="H6" s="4" t="s">
        <v>131</v>
      </c>
      <c r="I6" s="7"/>
      <c r="J6" s="7"/>
    </row>
    <row r="7" spans="1:15" ht="75" customHeight="1">
      <c r="A7" s="13">
        <v>4</v>
      </c>
      <c r="B7" s="81" t="s">
        <v>302</v>
      </c>
      <c r="C7" s="81" t="s">
        <v>119</v>
      </c>
      <c r="D7" s="81" t="s">
        <v>65</v>
      </c>
      <c r="E7" s="82">
        <v>0</v>
      </c>
      <c r="F7" s="81" t="s">
        <v>58</v>
      </c>
      <c r="G7" s="82">
        <v>10</v>
      </c>
      <c r="H7" s="81" t="s">
        <v>303</v>
      </c>
      <c r="I7" s="78"/>
      <c r="J7" s="78"/>
    </row>
    <row r="8" spans="1:15" ht="73.900000000000006" customHeight="1">
      <c r="A8" s="13">
        <v>5</v>
      </c>
      <c r="B8" s="4" t="s">
        <v>141</v>
      </c>
      <c r="C8" s="4" t="s">
        <v>15</v>
      </c>
      <c r="D8" s="4" t="s">
        <v>65</v>
      </c>
      <c r="E8" s="4" t="s">
        <v>142</v>
      </c>
      <c r="F8" s="119" t="s">
        <v>58</v>
      </c>
      <c r="G8" s="5">
        <v>10</v>
      </c>
      <c r="H8" s="4" t="s">
        <v>143</v>
      </c>
      <c r="I8" s="7"/>
      <c r="J8" s="7"/>
    </row>
    <row r="9" spans="1:15" ht="60" customHeight="1">
      <c r="A9" s="13">
        <v>6</v>
      </c>
      <c r="B9" s="87" t="s">
        <v>144</v>
      </c>
      <c r="C9" s="87" t="s">
        <v>145</v>
      </c>
      <c r="D9" s="87" t="s">
        <v>65</v>
      </c>
      <c r="E9" s="90">
        <v>1</v>
      </c>
      <c r="F9" s="87" t="s">
        <v>58</v>
      </c>
      <c r="G9" s="82">
        <v>5</v>
      </c>
      <c r="H9" s="87" t="s">
        <v>73</v>
      </c>
      <c r="I9" s="78"/>
      <c r="J9" s="78"/>
    </row>
    <row r="10" spans="1:15" ht="75" customHeight="1">
      <c r="A10" s="13">
        <v>7</v>
      </c>
      <c r="B10" s="4" t="s">
        <v>148</v>
      </c>
      <c r="C10" s="4" t="s">
        <v>149</v>
      </c>
      <c r="D10" s="4" t="s">
        <v>65</v>
      </c>
      <c r="E10" s="5">
        <v>0</v>
      </c>
      <c r="F10" s="4" t="s">
        <v>79</v>
      </c>
      <c r="G10" s="5">
        <v>5</v>
      </c>
      <c r="H10" s="4" t="s">
        <v>150</v>
      </c>
      <c r="I10" s="7"/>
      <c r="J10" s="7"/>
    </row>
    <row r="11" spans="1:15" ht="15.75" customHeight="1">
      <c r="A11" s="637"/>
      <c r="B11" s="638"/>
      <c r="C11" s="12"/>
      <c r="D11" s="12"/>
      <c r="E11" s="12"/>
      <c r="F11" s="12"/>
      <c r="G11" s="38">
        <f>G7+G6+G5+G4+G8+G9+G10</f>
        <v>100</v>
      </c>
      <c r="H11" s="39"/>
      <c r="I11" s="39"/>
      <c r="J11" s="250">
        <f>J4+J5+J6+J7+J8+J9+J10</f>
        <v>0</v>
      </c>
    </row>
    <row r="12" spans="1:15" ht="13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5" ht="36.6" customHeight="1">
      <c r="A13" s="3"/>
      <c r="B13" s="57"/>
      <c r="C13" s="3"/>
      <c r="D13" s="3"/>
      <c r="E13" s="3"/>
      <c r="F13" s="3"/>
      <c r="G13" s="3"/>
      <c r="H13" s="3"/>
      <c r="I13" s="3"/>
      <c r="J13" s="3"/>
    </row>
  </sheetData>
  <mergeCells count="2">
    <mergeCell ref="A2:J2"/>
    <mergeCell ref="A11:B11"/>
  </mergeCells>
  <pageMargins left="0" right="0" top="0" bottom="0" header="0" footer="0"/>
  <pageSetup scale="48" orientation="portrait" r:id="rId1"/>
  <headerFooter>
    <oddFooter>&amp;C&amp;"Helvetica Neue,Regular"&amp;12&amp;K000000&amp;P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6"/>
  <sheetViews>
    <sheetView showGridLines="0" showWhiteSpace="0" view="pageLayout" zoomScale="64" zoomScaleNormal="76" zoomScalePageLayoutView="64" workbookViewId="0">
      <selection activeCell="J7" sqref="J7"/>
    </sheetView>
  </sheetViews>
  <sheetFormatPr defaultColWidth="8.85546875" defaultRowHeight="15" customHeight="1"/>
  <cols>
    <col min="1" max="1" width="6.42578125" style="40" customWidth="1"/>
    <col min="2" max="2" width="29.140625" style="40" customWidth="1"/>
    <col min="3" max="3" width="18.42578125" style="40" customWidth="1"/>
    <col min="4" max="4" width="16.7109375" style="40" customWidth="1"/>
    <col min="5" max="5" width="12.7109375" style="40" customWidth="1"/>
    <col min="6" max="6" width="24.140625" style="40" customWidth="1"/>
    <col min="7" max="7" width="16" style="40" customWidth="1"/>
    <col min="8" max="8" width="47.42578125" style="40" customWidth="1"/>
    <col min="9" max="9" width="9.85546875" style="40" customWidth="1"/>
    <col min="10" max="10" width="35.5703125" style="40" customWidth="1"/>
    <col min="11" max="11" width="8.85546875" style="40" customWidth="1"/>
    <col min="12" max="16384" width="8.85546875" style="40"/>
  </cols>
  <sheetData>
    <row r="1" spans="1:15" ht="76.5" customHeight="1">
      <c r="A1" s="123"/>
      <c r="B1" s="123"/>
      <c r="C1" s="123"/>
      <c r="D1" s="123"/>
      <c r="E1" s="123"/>
      <c r="F1" s="123"/>
      <c r="G1" s="123"/>
      <c r="H1" s="123"/>
      <c r="I1" s="457" t="s">
        <v>431</v>
      </c>
      <c r="J1" s="457"/>
    </row>
    <row r="2" spans="1:15" ht="29.25" customHeight="1">
      <c r="A2" s="458" t="s">
        <v>304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</row>
    <row r="4" spans="1:15" ht="118.5" customHeight="1">
      <c r="A4" s="126">
        <v>1</v>
      </c>
      <c r="B4" s="117" t="s">
        <v>305</v>
      </c>
      <c r="C4" s="117" t="s">
        <v>119</v>
      </c>
      <c r="D4" s="117" t="s">
        <v>65</v>
      </c>
      <c r="E4" s="115">
        <v>2</v>
      </c>
      <c r="F4" s="117" t="s">
        <v>306</v>
      </c>
      <c r="G4" s="126">
        <v>10</v>
      </c>
      <c r="H4" s="117" t="s">
        <v>307</v>
      </c>
      <c r="I4" s="127"/>
      <c r="J4" s="128"/>
      <c r="O4" s="58"/>
    </row>
    <row r="5" spans="1:15" ht="90">
      <c r="A5" s="13">
        <v>2</v>
      </c>
      <c r="B5" s="4" t="s">
        <v>241</v>
      </c>
      <c r="C5" s="4" t="s">
        <v>119</v>
      </c>
      <c r="D5" s="4" t="s">
        <v>129</v>
      </c>
      <c r="E5" s="5">
        <v>8</v>
      </c>
      <c r="F5" s="4" t="s">
        <v>306</v>
      </c>
      <c r="G5" s="13">
        <v>10</v>
      </c>
      <c r="H5" s="4" t="s">
        <v>308</v>
      </c>
      <c r="I5" s="80"/>
      <c r="J5" s="7"/>
    </row>
    <row r="6" spans="1:15" ht="90">
      <c r="A6" s="13">
        <v>3</v>
      </c>
      <c r="B6" s="4" t="s">
        <v>309</v>
      </c>
      <c r="C6" s="4" t="s">
        <v>119</v>
      </c>
      <c r="D6" s="4" t="s">
        <v>65</v>
      </c>
      <c r="E6" s="5">
        <v>4</v>
      </c>
      <c r="F6" s="4" t="s">
        <v>306</v>
      </c>
      <c r="G6" s="13">
        <v>15</v>
      </c>
      <c r="H6" s="4" t="s">
        <v>310</v>
      </c>
      <c r="I6" s="127"/>
      <c r="J6" s="7"/>
    </row>
    <row r="7" spans="1:15" ht="90">
      <c r="A7" s="13">
        <v>4</v>
      </c>
      <c r="B7" s="4" t="s">
        <v>311</v>
      </c>
      <c r="C7" s="4" t="s">
        <v>119</v>
      </c>
      <c r="D7" s="4" t="s">
        <v>65</v>
      </c>
      <c r="E7" s="5">
        <v>4</v>
      </c>
      <c r="F7" s="4" t="s">
        <v>306</v>
      </c>
      <c r="G7" s="13">
        <v>10</v>
      </c>
      <c r="H7" s="4" t="s">
        <v>312</v>
      </c>
      <c r="I7" s="127"/>
      <c r="J7" s="7"/>
    </row>
    <row r="8" spans="1:15" ht="105">
      <c r="A8" s="13">
        <v>5</v>
      </c>
      <c r="B8" s="4" t="s">
        <v>313</v>
      </c>
      <c r="C8" s="4" t="s">
        <v>119</v>
      </c>
      <c r="D8" s="4" t="s">
        <v>65</v>
      </c>
      <c r="E8" s="5">
        <v>1</v>
      </c>
      <c r="F8" s="4" t="s">
        <v>306</v>
      </c>
      <c r="G8" s="13">
        <v>15</v>
      </c>
      <c r="H8" s="4" t="s">
        <v>314</v>
      </c>
      <c r="I8" s="127"/>
      <c r="J8" s="7"/>
    </row>
    <row r="9" spans="1:15" ht="75">
      <c r="A9" s="13">
        <v>6</v>
      </c>
      <c r="B9" s="4" t="s">
        <v>315</v>
      </c>
      <c r="C9" s="4" t="s">
        <v>119</v>
      </c>
      <c r="D9" s="4" t="s">
        <v>65</v>
      </c>
      <c r="E9" s="5">
        <v>1</v>
      </c>
      <c r="F9" s="4" t="s">
        <v>306</v>
      </c>
      <c r="G9" s="13">
        <v>15</v>
      </c>
      <c r="H9" s="4" t="s">
        <v>316</v>
      </c>
      <c r="I9" s="127"/>
      <c r="J9" s="7"/>
    </row>
    <row r="10" spans="1:15" ht="90">
      <c r="A10" s="13">
        <v>7</v>
      </c>
      <c r="B10" s="4" t="s">
        <v>317</v>
      </c>
      <c r="C10" s="4" t="s">
        <v>119</v>
      </c>
      <c r="D10" s="4" t="s">
        <v>65</v>
      </c>
      <c r="E10" s="5">
        <v>1</v>
      </c>
      <c r="F10" s="4" t="s">
        <v>306</v>
      </c>
      <c r="G10" s="13">
        <v>10</v>
      </c>
      <c r="H10" s="4" t="s">
        <v>318</v>
      </c>
      <c r="I10" s="127"/>
      <c r="J10" s="7"/>
    </row>
    <row r="11" spans="1:15" ht="45">
      <c r="A11" s="13">
        <v>8</v>
      </c>
      <c r="B11" s="4" t="s">
        <v>141</v>
      </c>
      <c r="C11" s="4" t="s">
        <v>15</v>
      </c>
      <c r="D11" s="4" t="s">
        <v>65</v>
      </c>
      <c r="E11" s="4" t="s">
        <v>142</v>
      </c>
      <c r="F11" s="119" t="s">
        <v>58</v>
      </c>
      <c r="G11" s="5">
        <v>5</v>
      </c>
      <c r="H11" s="4" t="s">
        <v>143</v>
      </c>
      <c r="I11" s="93"/>
      <c r="J11" s="7"/>
    </row>
    <row r="12" spans="1:15" ht="75">
      <c r="A12" s="91">
        <v>9</v>
      </c>
      <c r="B12" s="87" t="s">
        <v>144</v>
      </c>
      <c r="C12" s="87" t="s">
        <v>145</v>
      </c>
      <c r="D12" s="87" t="s">
        <v>65</v>
      </c>
      <c r="E12" s="90">
        <v>1</v>
      </c>
      <c r="F12" s="87" t="s">
        <v>319</v>
      </c>
      <c r="G12" s="82">
        <v>5</v>
      </c>
      <c r="H12" s="87" t="s">
        <v>73</v>
      </c>
      <c r="I12" s="78"/>
      <c r="J12" s="78"/>
    </row>
    <row r="13" spans="1:15" ht="90" customHeight="1">
      <c r="A13" s="13">
        <v>10</v>
      </c>
      <c r="B13" s="4" t="s">
        <v>148</v>
      </c>
      <c r="C13" s="4" t="s">
        <v>149</v>
      </c>
      <c r="D13" s="4" t="s">
        <v>65</v>
      </c>
      <c r="E13" s="5">
        <v>0</v>
      </c>
      <c r="F13" s="4" t="s">
        <v>319</v>
      </c>
      <c r="G13" s="5">
        <v>5</v>
      </c>
      <c r="H13" s="4" t="s">
        <v>150</v>
      </c>
      <c r="I13" s="7"/>
      <c r="J13" s="7"/>
    </row>
    <row r="14" spans="1:15" ht="15.75" customHeight="1">
      <c r="A14" s="639" t="s">
        <v>320</v>
      </c>
      <c r="B14" s="638"/>
      <c r="C14" s="17"/>
      <c r="D14" s="17"/>
      <c r="E14" s="17"/>
      <c r="F14" s="17"/>
      <c r="G14" s="38">
        <f>G4+G5+G6+G7+G8+G9+G10+G11+G12+G13</f>
        <v>100</v>
      </c>
      <c r="H14" s="39"/>
      <c r="I14" s="39"/>
      <c r="J14" s="250">
        <f>J4+J5+J6+J7+J8+J9+J10+J11+J12+J13</f>
        <v>0</v>
      </c>
    </row>
    <row r="15" spans="1:15" ht="13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5" ht="39.6" customHeight="1">
      <c r="A16" s="3"/>
      <c r="B16" s="57"/>
      <c r="C16" s="3"/>
      <c r="D16" s="3"/>
      <c r="E16" s="3"/>
      <c r="F16" s="41"/>
      <c r="G16" s="3"/>
      <c r="H16" s="3"/>
      <c r="I16" s="3"/>
      <c r="J16" s="3"/>
    </row>
  </sheetData>
  <mergeCells count="3">
    <mergeCell ref="A2:J2"/>
    <mergeCell ref="A14:B14"/>
    <mergeCell ref="I1:J1"/>
  </mergeCells>
  <pageMargins left="0" right="0.36239583333333331" top="0" bottom="0" header="0" footer="0"/>
  <pageSetup scale="46" orientation="portrait" r:id="rId1"/>
  <headerFooter>
    <oddFooter>&amp;C&amp;"Helvetica Neue,Regular"&amp;12&amp;K000000&amp;P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2"/>
  <sheetViews>
    <sheetView showGridLines="0" view="pageBreakPreview" zoomScale="60" zoomScaleNormal="90" workbookViewId="0">
      <selection activeCell="J1" sqref="J1"/>
    </sheetView>
  </sheetViews>
  <sheetFormatPr defaultColWidth="8.85546875" defaultRowHeight="15" customHeight="1"/>
  <cols>
    <col min="1" max="1" width="7.5703125" style="42" customWidth="1"/>
    <col min="2" max="2" width="30.42578125" style="42" customWidth="1"/>
    <col min="3" max="3" width="12.42578125" style="42" customWidth="1"/>
    <col min="4" max="4" width="32.140625" style="42" customWidth="1"/>
    <col min="5" max="5" width="13.42578125" style="42" customWidth="1"/>
    <col min="6" max="6" width="21.42578125" style="42" customWidth="1"/>
    <col min="7" max="7" width="16.85546875" style="42" customWidth="1"/>
    <col min="8" max="8" width="39.140625" style="42" customWidth="1"/>
    <col min="9" max="9" width="9.140625" style="42" customWidth="1"/>
    <col min="10" max="10" width="41.85546875" style="42" customWidth="1"/>
    <col min="11" max="12" width="8.85546875" style="42" customWidth="1"/>
    <col min="13" max="16384" width="8.85546875" style="42"/>
  </cols>
  <sheetData>
    <row r="1" spans="1:15" ht="60" customHeight="1">
      <c r="A1" s="123"/>
      <c r="B1" s="123"/>
      <c r="C1" s="123"/>
      <c r="D1" s="123"/>
      <c r="E1" s="123"/>
      <c r="F1" s="123"/>
      <c r="G1" s="123"/>
      <c r="H1" s="123"/>
      <c r="I1" s="123"/>
      <c r="J1" s="124" t="s">
        <v>432</v>
      </c>
      <c r="K1" s="125"/>
    </row>
    <row r="2" spans="1:15" ht="36.75" customHeight="1">
      <c r="A2" s="458" t="s">
        <v>329</v>
      </c>
      <c r="B2" s="459"/>
      <c r="C2" s="459"/>
      <c r="D2" s="459"/>
      <c r="E2" s="459"/>
      <c r="F2" s="459"/>
      <c r="G2" s="459"/>
      <c r="H2" s="459"/>
      <c r="I2" s="459"/>
      <c r="J2" s="459"/>
      <c r="K2" s="125"/>
      <c r="L2" s="134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181</v>
      </c>
      <c r="H3" s="103" t="s">
        <v>7</v>
      </c>
      <c r="I3" s="103" t="s">
        <v>8</v>
      </c>
      <c r="J3" s="103" t="s">
        <v>9</v>
      </c>
      <c r="K3" s="125"/>
      <c r="L3" s="134"/>
    </row>
    <row r="4" spans="1:15" ht="90" customHeight="1">
      <c r="A4" s="103" t="s">
        <v>162</v>
      </c>
      <c r="B4" s="103" t="s">
        <v>321</v>
      </c>
      <c r="C4" s="103" t="s">
        <v>15</v>
      </c>
      <c r="D4" s="103" t="s">
        <v>69</v>
      </c>
      <c r="E4" s="135">
        <v>100</v>
      </c>
      <c r="F4" s="103" t="s">
        <v>330</v>
      </c>
      <c r="G4" s="136">
        <v>20</v>
      </c>
      <c r="H4" s="103" t="s">
        <v>322</v>
      </c>
      <c r="I4" s="137"/>
      <c r="J4" s="137"/>
      <c r="K4" s="125"/>
      <c r="L4" s="134"/>
      <c r="O4" s="58"/>
    </row>
    <row r="5" spans="1:15" ht="168.75" customHeight="1">
      <c r="A5" s="103" t="s">
        <v>50</v>
      </c>
      <c r="B5" s="103" t="s">
        <v>323</v>
      </c>
      <c r="C5" s="103" t="s">
        <v>15</v>
      </c>
      <c r="D5" s="103" t="s">
        <v>65</v>
      </c>
      <c r="E5" s="103" t="s">
        <v>457</v>
      </c>
      <c r="F5" s="103" t="s">
        <v>330</v>
      </c>
      <c r="G5" s="136">
        <v>20</v>
      </c>
      <c r="H5" s="103" t="s">
        <v>324</v>
      </c>
      <c r="I5" s="103"/>
      <c r="J5" s="103"/>
      <c r="K5" s="124"/>
      <c r="L5" s="134"/>
    </row>
    <row r="6" spans="1:15" ht="14.45" customHeight="1">
      <c r="A6" s="103" t="s">
        <v>53</v>
      </c>
      <c r="B6" s="460" t="s">
        <v>10</v>
      </c>
      <c r="C6" s="461"/>
      <c r="D6" s="461"/>
      <c r="E6" s="138"/>
      <c r="F6" s="138"/>
      <c r="G6" s="136"/>
      <c r="H6" s="138"/>
      <c r="I6" s="139"/>
      <c r="J6" s="137"/>
      <c r="K6" s="125"/>
      <c r="L6" s="134"/>
    </row>
    <row r="7" spans="1:15" ht="14.45" customHeight="1">
      <c r="A7" s="103" t="s">
        <v>56</v>
      </c>
      <c r="B7" s="469" t="s">
        <v>45</v>
      </c>
      <c r="C7" s="470"/>
      <c r="D7" s="137"/>
      <c r="E7" s="137"/>
      <c r="F7" s="138"/>
      <c r="G7" s="135">
        <f>G8+G12</f>
        <v>50</v>
      </c>
      <c r="H7" s="138"/>
      <c r="I7" s="140"/>
      <c r="J7" s="138"/>
      <c r="K7" s="125"/>
      <c r="L7" s="134"/>
    </row>
    <row r="8" spans="1:15" ht="14.45" customHeight="1">
      <c r="A8" s="447" t="s">
        <v>325</v>
      </c>
      <c r="B8" s="447" t="s">
        <v>47</v>
      </c>
      <c r="C8" s="447" t="s">
        <v>15</v>
      </c>
      <c r="D8" s="103" t="s">
        <v>16</v>
      </c>
      <c r="E8" s="103" t="s">
        <v>17</v>
      </c>
      <c r="F8" s="456" t="s">
        <v>351</v>
      </c>
      <c r="G8" s="454">
        <v>25</v>
      </c>
      <c r="H8" s="447" t="s">
        <v>48</v>
      </c>
      <c r="I8" s="471"/>
      <c r="J8" s="448"/>
      <c r="K8" s="125"/>
      <c r="L8" s="134"/>
    </row>
    <row r="9" spans="1:15" ht="30" customHeight="1">
      <c r="A9" s="447"/>
      <c r="B9" s="448"/>
      <c r="C9" s="448"/>
      <c r="D9" s="103" t="s">
        <v>18</v>
      </c>
      <c r="E9" s="103" t="s">
        <v>19</v>
      </c>
      <c r="F9" s="451"/>
      <c r="G9" s="448"/>
      <c r="H9" s="448"/>
      <c r="I9" s="471"/>
      <c r="J9" s="448"/>
      <c r="K9" s="125"/>
      <c r="L9" s="134"/>
    </row>
    <row r="10" spans="1:15" ht="14.45" customHeight="1">
      <c r="A10" s="447"/>
      <c r="B10" s="448"/>
      <c r="C10" s="448"/>
      <c r="D10" s="103" t="s">
        <v>20</v>
      </c>
      <c r="E10" s="103" t="s">
        <v>21</v>
      </c>
      <c r="F10" s="451"/>
      <c r="G10" s="448"/>
      <c r="H10" s="448"/>
      <c r="I10" s="471"/>
      <c r="J10" s="448"/>
      <c r="K10" s="125"/>
      <c r="L10" s="134"/>
    </row>
    <row r="11" spans="1:15" ht="23.25" customHeight="1">
      <c r="A11" s="447"/>
      <c r="B11" s="448"/>
      <c r="C11" s="448"/>
      <c r="D11" s="103" t="s">
        <v>22</v>
      </c>
      <c r="E11" s="103" t="s">
        <v>23</v>
      </c>
      <c r="F11" s="451"/>
      <c r="G11" s="448"/>
      <c r="H11" s="448"/>
      <c r="I11" s="471"/>
      <c r="J11" s="448"/>
      <c r="K11" s="125"/>
      <c r="L11" s="134"/>
    </row>
    <row r="12" spans="1:15" ht="14.45" customHeight="1">
      <c r="A12" s="447" t="s">
        <v>326</v>
      </c>
      <c r="B12" s="447" t="s">
        <v>49</v>
      </c>
      <c r="C12" s="447" t="s">
        <v>15</v>
      </c>
      <c r="D12" s="103" t="s">
        <v>16</v>
      </c>
      <c r="E12" s="103" t="s">
        <v>17</v>
      </c>
      <c r="F12" s="451"/>
      <c r="G12" s="454">
        <v>25</v>
      </c>
      <c r="H12" s="447" t="s">
        <v>48</v>
      </c>
      <c r="I12" s="471"/>
      <c r="J12" s="448"/>
      <c r="K12" s="125"/>
      <c r="L12" s="134"/>
    </row>
    <row r="13" spans="1:15" ht="30" customHeight="1">
      <c r="A13" s="447"/>
      <c r="B13" s="448"/>
      <c r="C13" s="448"/>
      <c r="D13" s="103" t="s">
        <v>18</v>
      </c>
      <c r="E13" s="103" t="s">
        <v>19</v>
      </c>
      <c r="F13" s="451"/>
      <c r="G13" s="448"/>
      <c r="H13" s="448"/>
      <c r="I13" s="471"/>
      <c r="J13" s="448"/>
      <c r="K13" s="125"/>
      <c r="L13" s="134"/>
    </row>
    <row r="14" spans="1:15" ht="14.45" customHeight="1">
      <c r="A14" s="447"/>
      <c r="B14" s="448"/>
      <c r="C14" s="448"/>
      <c r="D14" s="103" t="s">
        <v>20</v>
      </c>
      <c r="E14" s="103" t="s">
        <v>21</v>
      </c>
      <c r="F14" s="451"/>
      <c r="G14" s="448"/>
      <c r="H14" s="448"/>
      <c r="I14" s="471"/>
      <c r="J14" s="448"/>
      <c r="K14" s="125"/>
      <c r="L14" s="134"/>
    </row>
    <row r="15" spans="1:15" ht="20.25" customHeight="1">
      <c r="A15" s="447"/>
      <c r="B15" s="448"/>
      <c r="C15" s="448"/>
      <c r="D15" s="103" t="s">
        <v>22</v>
      </c>
      <c r="E15" s="103" t="s">
        <v>23</v>
      </c>
      <c r="F15" s="451"/>
      <c r="G15" s="448"/>
      <c r="H15" s="448"/>
      <c r="I15" s="471"/>
      <c r="J15" s="448"/>
      <c r="K15" s="125"/>
      <c r="L15" s="134"/>
    </row>
    <row r="16" spans="1:15" ht="72.75" customHeight="1">
      <c r="A16" s="105" t="s">
        <v>64</v>
      </c>
      <c r="B16" s="105" t="s">
        <v>74</v>
      </c>
      <c r="C16" s="105" t="s">
        <v>75</v>
      </c>
      <c r="D16" s="105" t="s">
        <v>65</v>
      </c>
      <c r="E16" s="141">
        <v>1</v>
      </c>
      <c r="F16" s="105" t="s">
        <v>58</v>
      </c>
      <c r="G16" s="142">
        <v>3</v>
      </c>
      <c r="H16" s="105" t="s">
        <v>73</v>
      </c>
      <c r="I16" s="121"/>
      <c r="J16" s="121"/>
      <c r="K16" s="125"/>
      <c r="L16" s="134"/>
    </row>
    <row r="17" spans="1:12" s="44" customFormat="1">
      <c r="A17" s="640" t="s">
        <v>66</v>
      </c>
      <c r="B17" s="486" t="s">
        <v>331</v>
      </c>
      <c r="C17" s="486" t="s">
        <v>15</v>
      </c>
      <c r="D17" s="270" t="s">
        <v>16</v>
      </c>
      <c r="E17" s="270" t="s">
        <v>455</v>
      </c>
      <c r="F17" s="486" t="s">
        <v>52</v>
      </c>
      <c r="G17" s="483">
        <v>2</v>
      </c>
      <c r="H17" s="474" t="s">
        <v>332</v>
      </c>
      <c r="I17" s="480"/>
      <c r="J17" s="480"/>
      <c r="K17" s="125"/>
      <c r="L17" s="134"/>
    </row>
    <row r="18" spans="1:12" s="44" customFormat="1">
      <c r="A18" s="641"/>
      <c r="B18" s="484"/>
      <c r="C18" s="484"/>
      <c r="D18" s="270" t="s">
        <v>18</v>
      </c>
      <c r="E18" s="271">
        <v>80</v>
      </c>
      <c r="F18" s="484"/>
      <c r="G18" s="487"/>
      <c r="H18" s="475"/>
      <c r="I18" s="481"/>
      <c r="J18" s="481"/>
      <c r="K18" s="125"/>
      <c r="L18" s="134"/>
    </row>
    <row r="19" spans="1:12" s="44" customFormat="1">
      <c r="A19" s="641"/>
      <c r="B19" s="484"/>
      <c r="C19" s="484"/>
      <c r="D19" s="270" t="s">
        <v>20</v>
      </c>
      <c r="E19" s="270" t="s">
        <v>456</v>
      </c>
      <c r="F19" s="484"/>
      <c r="G19" s="487"/>
      <c r="H19" s="475"/>
      <c r="I19" s="481"/>
      <c r="J19" s="481"/>
      <c r="K19" s="125"/>
      <c r="L19" s="134"/>
    </row>
    <row r="20" spans="1:12" s="44" customFormat="1" ht="108" customHeight="1">
      <c r="A20" s="642"/>
      <c r="B20" s="485"/>
      <c r="C20" s="485"/>
      <c r="D20" s="270" t="s">
        <v>22</v>
      </c>
      <c r="E20" s="270" t="s">
        <v>453</v>
      </c>
      <c r="F20" s="485"/>
      <c r="G20" s="488"/>
      <c r="H20" s="476"/>
      <c r="I20" s="482"/>
      <c r="J20" s="482"/>
      <c r="K20" s="125"/>
      <c r="L20" s="134"/>
    </row>
    <row r="21" spans="1:12" ht="126.75" customHeight="1">
      <c r="A21" s="105" t="s">
        <v>88</v>
      </c>
      <c r="B21" s="105" t="s">
        <v>76</v>
      </c>
      <c r="C21" s="105" t="s">
        <v>77</v>
      </c>
      <c r="D21" s="105" t="s">
        <v>65</v>
      </c>
      <c r="E21" s="105" t="s">
        <v>78</v>
      </c>
      <c r="F21" s="105" t="s">
        <v>79</v>
      </c>
      <c r="G21" s="142">
        <v>5</v>
      </c>
      <c r="H21" s="105" t="s">
        <v>83</v>
      </c>
      <c r="I21" s="105"/>
      <c r="J21" s="121"/>
      <c r="K21" s="125"/>
      <c r="L21" s="134"/>
    </row>
    <row r="22" spans="1:12" ht="14.45" customHeight="1">
      <c r="A22" s="143"/>
      <c r="B22" s="144" t="s">
        <v>80</v>
      </c>
      <c r="C22" s="145"/>
      <c r="D22" s="145"/>
      <c r="E22" s="145"/>
      <c r="F22" s="145"/>
      <c r="G22" s="146">
        <f>G4+G5+G7+G16+G17+G21</f>
        <v>100</v>
      </c>
      <c r="H22" s="145"/>
      <c r="I22" s="145"/>
      <c r="J22" s="245">
        <f>J4+J5+J8+J12+J16+J17+J21</f>
        <v>0</v>
      </c>
      <c r="K22" s="125"/>
      <c r="L22" s="134"/>
    </row>
  </sheetData>
  <mergeCells count="26">
    <mergeCell ref="A17:A20"/>
    <mergeCell ref="I17:I20"/>
    <mergeCell ref="J17:J20"/>
    <mergeCell ref="B17:B20"/>
    <mergeCell ref="C17:C20"/>
    <mergeCell ref="F17:F20"/>
    <mergeCell ref="G17:G20"/>
    <mergeCell ref="H17:H20"/>
    <mergeCell ref="I12:I15"/>
    <mergeCell ref="J12:J15"/>
    <mergeCell ref="F8:F15"/>
    <mergeCell ref="B7:C7"/>
    <mergeCell ref="A12:A15"/>
    <mergeCell ref="B12:B15"/>
    <mergeCell ref="C12:C15"/>
    <mergeCell ref="G12:G15"/>
    <mergeCell ref="H12:H15"/>
    <mergeCell ref="A2:J2"/>
    <mergeCell ref="A8:A11"/>
    <mergeCell ref="B8:B11"/>
    <mergeCell ref="C8:C11"/>
    <mergeCell ref="G8:G11"/>
    <mergeCell ref="H8:H11"/>
    <mergeCell ref="I8:I11"/>
    <mergeCell ref="J8:J11"/>
    <mergeCell ref="B6:D6"/>
  </mergeCells>
  <pageMargins left="0" right="0" top="0" bottom="0" header="0" footer="0"/>
  <pageSetup scale="46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showGridLines="0" view="pageBreakPreview" zoomScale="78" zoomScaleNormal="80" zoomScaleSheetLayoutView="78" workbookViewId="0">
      <selection activeCell="H20" sqref="H20"/>
    </sheetView>
  </sheetViews>
  <sheetFormatPr defaultColWidth="8.85546875" defaultRowHeight="15" customHeight="1"/>
  <cols>
    <col min="1" max="1" width="7.140625" style="15" customWidth="1"/>
    <col min="2" max="2" width="30.28515625" style="15" customWidth="1"/>
    <col min="3" max="3" width="12.5703125" style="15" customWidth="1"/>
    <col min="4" max="4" width="25.5703125" style="15" customWidth="1"/>
    <col min="5" max="5" width="15.5703125" style="15" customWidth="1"/>
    <col min="6" max="6" width="27.28515625" style="15" customWidth="1"/>
    <col min="7" max="7" width="15.5703125" style="15" customWidth="1"/>
    <col min="8" max="8" width="42.140625" style="15" customWidth="1"/>
    <col min="9" max="9" width="10.5703125" style="15" customWidth="1"/>
    <col min="10" max="10" width="31.42578125" style="15" customWidth="1"/>
    <col min="11" max="14" width="8.85546875" style="15" customWidth="1"/>
    <col min="15" max="16384" width="8.85546875" style="15"/>
  </cols>
  <sheetData>
    <row r="1" spans="1:15" ht="75" customHeight="1">
      <c r="A1" s="129"/>
      <c r="B1" s="129"/>
      <c r="C1" s="129"/>
      <c r="D1" s="129"/>
      <c r="E1" s="129"/>
      <c r="F1" s="129"/>
      <c r="G1" s="129"/>
      <c r="H1" s="129"/>
      <c r="I1" s="457" t="s">
        <v>406</v>
      </c>
      <c r="J1" s="457"/>
      <c r="K1" s="125"/>
      <c r="L1" s="125"/>
      <c r="M1" s="125"/>
    </row>
    <row r="2" spans="1:15" ht="32.25" customHeight="1">
      <c r="A2" s="458" t="s">
        <v>109</v>
      </c>
      <c r="B2" s="472"/>
      <c r="C2" s="472"/>
      <c r="D2" s="472"/>
      <c r="E2" s="472"/>
      <c r="F2" s="472"/>
      <c r="G2" s="472"/>
      <c r="H2" s="472"/>
      <c r="I2" s="472"/>
      <c r="J2" s="472"/>
      <c r="K2" s="183"/>
      <c r="L2" s="183"/>
      <c r="M2" s="183"/>
    </row>
    <row r="3" spans="1:15" ht="45" customHeight="1">
      <c r="A3" s="197" t="s">
        <v>0</v>
      </c>
      <c r="B3" s="197" t="s">
        <v>1</v>
      </c>
      <c r="C3" s="197" t="s">
        <v>2</v>
      </c>
      <c r="D3" s="197" t="s">
        <v>3</v>
      </c>
      <c r="E3" s="197" t="s">
        <v>4</v>
      </c>
      <c r="F3" s="197" t="s">
        <v>5</v>
      </c>
      <c r="G3" s="197" t="s">
        <v>6</v>
      </c>
      <c r="H3" s="197" t="s">
        <v>7</v>
      </c>
      <c r="I3" s="197" t="s">
        <v>8</v>
      </c>
      <c r="J3" s="197" t="s">
        <v>9</v>
      </c>
      <c r="K3" s="125"/>
      <c r="L3" s="125"/>
      <c r="M3" s="125"/>
    </row>
    <row r="4" spans="1:15" ht="32.25" customHeight="1">
      <c r="A4" s="199">
        <v>1</v>
      </c>
      <c r="B4" s="460" t="s">
        <v>10</v>
      </c>
      <c r="C4" s="461"/>
      <c r="D4" s="198"/>
      <c r="E4" s="199">
        <v>100</v>
      </c>
      <c r="F4" s="158"/>
      <c r="G4" s="199">
        <f>G5+G10+G15</f>
        <v>35</v>
      </c>
      <c r="H4" s="158"/>
      <c r="I4" s="198"/>
      <c r="J4" s="198"/>
      <c r="K4" s="125"/>
      <c r="L4" s="125"/>
      <c r="M4" s="125"/>
      <c r="O4" s="58"/>
    </row>
    <row r="5" spans="1:15" ht="15" customHeight="1">
      <c r="A5" s="197" t="s">
        <v>11</v>
      </c>
      <c r="B5" s="469" t="s">
        <v>12</v>
      </c>
      <c r="C5" s="470"/>
      <c r="D5" s="198"/>
      <c r="E5" s="198"/>
      <c r="F5" s="456" t="s">
        <v>351</v>
      </c>
      <c r="G5" s="199">
        <f>G6</f>
        <v>15</v>
      </c>
      <c r="H5" s="158"/>
      <c r="I5" s="198"/>
      <c r="J5" s="198"/>
      <c r="K5" s="125"/>
      <c r="L5" s="125"/>
      <c r="M5" s="125"/>
    </row>
    <row r="6" spans="1:15" ht="15" customHeight="1">
      <c r="A6" s="447" t="s">
        <v>13</v>
      </c>
      <c r="B6" s="447" t="s">
        <v>14</v>
      </c>
      <c r="C6" s="447" t="s">
        <v>15</v>
      </c>
      <c r="D6" s="197" t="s">
        <v>16</v>
      </c>
      <c r="E6" s="401" t="s">
        <v>462</v>
      </c>
      <c r="F6" s="451"/>
      <c r="G6" s="454">
        <v>15</v>
      </c>
      <c r="H6" s="447" t="s">
        <v>464</v>
      </c>
      <c r="I6" s="471"/>
      <c r="J6" s="448"/>
      <c r="K6" s="125"/>
      <c r="L6" s="125"/>
      <c r="M6" s="125"/>
    </row>
    <row r="7" spans="1:15" ht="14.45" customHeight="1">
      <c r="A7" s="447"/>
      <c r="B7" s="448"/>
      <c r="C7" s="448"/>
      <c r="D7" s="197" t="s">
        <v>18</v>
      </c>
      <c r="E7" s="401" t="s">
        <v>463</v>
      </c>
      <c r="F7" s="451"/>
      <c r="G7" s="448"/>
      <c r="H7" s="448"/>
      <c r="I7" s="471"/>
      <c r="J7" s="448"/>
      <c r="K7" s="125"/>
      <c r="L7" s="125"/>
      <c r="M7" s="125"/>
    </row>
    <row r="8" spans="1:15" ht="14.45" customHeight="1">
      <c r="A8" s="447"/>
      <c r="B8" s="448"/>
      <c r="C8" s="448"/>
      <c r="D8" s="197" t="s">
        <v>20</v>
      </c>
      <c r="E8" s="401" t="s">
        <v>455</v>
      </c>
      <c r="F8" s="451"/>
      <c r="G8" s="448"/>
      <c r="H8" s="448"/>
      <c r="I8" s="471"/>
      <c r="J8" s="448"/>
      <c r="K8" s="125"/>
      <c r="L8" s="125"/>
      <c r="M8" s="125"/>
    </row>
    <row r="9" spans="1:15" ht="93" customHeight="1">
      <c r="A9" s="447"/>
      <c r="B9" s="448"/>
      <c r="C9" s="448"/>
      <c r="D9" s="197" t="s">
        <v>22</v>
      </c>
      <c r="E9" s="401" t="s">
        <v>456</v>
      </c>
      <c r="F9" s="451"/>
      <c r="G9" s="448"/>
      <c r="H9" s="448"/>
      <c r="I9" s="471"/>
      <c r="J9" s="448"/>
      <c r="K9" s="125"/>
      <c r="L9" s="125"/>
      <c r="M9" s="125"/>
    </row>
    <row r="10" spans="1:15" ht="15" customHeight="1">
      <c r="A10" s="197" t="s">
        <v>26</v>
      </c>
      <c r="B10" s="469" t="s">
        <v>27</v>
      </c>
      <c r="C10" s="470"/>
      <c r="D10" s="198"/>
      <c r="E10" s="198"/>
      <c r="F10" s="451"/>
      <c r="G10" s="199">
        <f>G11</f>
        <v>10</v>
      </c>
      <c r="H10" s="158"/>
      <c r="I10" s="158"/>
      <c r="J10" s="158"/>
      <c r="K10" s="125"/>
      <c r="L10" s="125"/>
      <c r="M10" s="125"/>
    </row>
    <row r="11" spans="1:15" ht="36" customHeight="1">
      <c r="A11" s="447" t="s">
        <v>28</v>
      </c>
      <c r="B11" s="447" t="s">
        <v>29</v>
      </c>
      <c r="C11" s="447" t="s">
        <v>15</v>
      </c>
      <c r="D11" s="197" t="s">
        <v>16</v>
      </c>
      <c r="E11" s="401" t="s">
        <v>462</v>
      </c>
      <c r="F11" s="451"/>
      <c r="G11" s="454">
        <v>10</v>
      </c>
      <c r="H11" s="447" t="s">
        <v>466</v>
      </c>
      <c r="I11" s="468"/>
      <c r="J11" s="448"/>
      <c r="K11" s="125"/>
      <c r="L11" s="125"/>
      <c r="M11" s="125"/>
    </row>
    <row r="12" spans="1:15" ht="31.5" customHeight="1">
      <c r="A12" s="447"/>
      <c r="B12" s="448"/>
      <c r="C12" s="448"/>
      <c r="D12" s="197" t="s">
        <v>18</v>
      </c>
      <c r="E12" s="401" t="s">
        <v>463</v>
      </c>
      <c r="F12" s="451"/>
      <c r="G12" s="448"/>
      <c r="H12" s="448"/>
      <c r="I12" s="468"/>
      <c r="J12" s="448"/>
      <c r="K12" s="125"/>
      <c r="L12" s="125"/>
      <c r="M12" s="125"/>
    </row>
    <row r="13" spans="1:15" ht="31.5" customHeight="1">
      <c r="A13" s="447"/>
      <c r="B13" s="448"/>
      <c r="C13" s="448"/>
      <c r="D13" s="197" t="s">
        <v>20</v>
      </c>
      <c r="E13" s="401" t="s">
        <v>455</v>
      </c>
      <c r="F13" s="451"/>
      <c r="G13" s="448"/>
      <c r="H13" s="448"/>
      <c r="I13" s="468"/>
      <c r="J13" s="448"/>
      <c r="K13" s="125"/>
      <c r="L13" s="125"/>
      <c r="M13" s="125"/>
    </row>
    <row r="14" spans="1:15" ht="39" customHeight="1">
      <c r="A14" s="447"/>
      <c r="B14" s="448"/>
      <c r="C14" s="448"/>
      <c r="D14" s="197" t="s">
        <v>22</v>
      </c>
      <c r="E14" s="401" t="s">
        <v>456</v>
      </c>
      <c r="F14" s="451"/>
      <c r="G14" s="448"/>
      <c r="H14" s="448"/>
      <c r="I14" s="468"/>
      <c r="J14" s="448"/>
      <c r="K14" s="125"/>
      <c r="L14" s="125"/>
      <c r="M14" s="125"/>
    </row>
    <row r="15" spans="1:15" ht="14.45" customHeight="1">
      <c r="A15" s="197" t="s">
        <v>40</v>
      </c>
      <c r="B15" s="469" t="s">
        <v>41</v>
      </c>
      <c r="C15" s="470"/>
      <c r="D15" s="198"/>
      <c r="E15" s="198"/>
      <c r="F15" s="451"/>
      <c r="G15" s="199">
        <f>G16</f>
        <v>10</v>
      </c>
      <c r="H15" s="198"/>
      <c r="I15" s="200"/>
      <c r="J15" s="198"/>
      <c r="K15" s="125"/>
      <c r="L15" s="125"/>
      <c r="M15" s="125"/>
    </row>
    <row r="16" spans="1:15" ht="27.75" customHeight="1">
      <c r="A16" s="447" t="s">
        <v>42</v>
      </c>
      <c r="B16" s="447" t="s">
        <v>43</v>
      </c>
      <c r="C16" s="447" t="s">
        <v>15</v>
      </c>
      <c r="D16" s="197" t="s">
        <v>16</v>
      </c>
      <c r="E16" s="401" t="s">
        <v>462</v>
      </c>
      <c r="F16" s="451"/>
      <c r="G16" s="454">
        <v>10</v>
      </c>
      <c r="H16" s="447" t="s">
        <v>467</v>
      </c>
      <c r="I16" s="468"/>
      <c r="J16" s="448"/>
      <c r="K16" s="125"/>
      <c r="L16" s="125"/>
      <c r="M16" s="125"/>
    </row>
    <row r="17" spans="1:13" ht="27.75" customHeight="1">
      <c r="A17" s="447"/>
      <c r="B17" s="448"/>
      <c r="C17" s="448"/>
      <c r="D17" s="197" t="s">
        <v>18</v>
      </c>
      <c r="E17" s="401" t="s">
        <v>463</v>
      </c>
      <c r="F17" s="451"/>
      <c r="G17" s="448"/>
      <c r="H17" s="448"/>
      <c r="I17" s="468"/>
      <c r="J17" s="448"/>
      <c r="K17" s="125"/>
      <c r="L17" s="125"/>
      <c r="M17" s="125"/>
    </row>
    <row r="18" spans="1:13" ht="28.5" customHeight="1">
      <c r="A18" s="447"/>
      <c r="B18" s="448"/>
      <c r="C18" s="448"/>
      <c r="D18" s="197" t="s">
        <v>20</v>
      </c>
      <c r="E18" s="401" t="s">
        <v>455</v>
      </c>
      <c r="F18" s="451"/>
      <c r="G18" s="448"/>
      <c r="H18" s="448"/>
      <c r="I18" s="468"/>
      <c r="J18" s="448"/>
      <c r="K18" s="125"/>
      <c r="L18" s="125"/>
      <c r="M18" s="125"/>
    </row>
    <row r="19" spans="1:13" ht="28.5" customHeight="1">
      <c r="A19" s="447"/>
      <c r="B19" s="448"/>
      <c r="C19" s="448"/>
      <c r="D19" s="197" t="s">
        <v>22</v>
      </c>
      <c r="E19" s="401" t="s">
        <v>456</v>
      </c>
      <c r="F19" s="451"/>
      <c r="G19" s="448"/>
      <c r="H19" s="448"/>
      <c r="I19" s="468"/>
      <c r="J19" s="448"/>
      <c r="K19" s="125"/>
      <c r="L19" s="125"/>
      <c r="M19" s="125"/>
    </row>
    <row r="20" spans="1:13" ht="158.25" customHeight="1">
      <c r="A20" s="258">
        <v>2</v>
      </c>
      <c r="B20" s="197" t="s">
        <v>110</v>
      </c>
      <c r="C20" s="197" t="s">
        <v>68</v>
      </c>
      <c r="D20" s="197" t="s">
        <v>65</v>
      </c>
      <c r="E20" s="199">
        <v>75</v>
      </c>
      <c r="F20" s="197" t="s">
        <v>111</v>
      </c>
      <c r="G20" s="199">
        <v>10</v>
      </c>
      <c r="H20" s="197" t="s">
        <v>112</v>
      </c>
      <c r="I20" s="200"/>
      <c r="J20" s="198"/>
      <c r="K20" s="125"/>
      <c r="L20" s="125"/>
      <c r="M20" s="125"/>
    </row>
    <row r="21" spans="1:13" ht="96" customHeight="1">
      <c r="A21" s="258">
        <v>3</v>
      </c>
      <c r="B21" s="197" t="s">
        <v>113</v>
      </c>
      <c r="C21" s="197" t="s">
        <v>15</v>
      </c>
      <c r="D21" s="197" t="s">
        <v>65</v>
      </c>
      <c r="E21" s="199">
        <v>50</v>
      </c>
      <c r="F21" s="197" t="s">
        <v>114</v>
      </c>
      <c r="G21" s="199">
        <v>10</v>
      </c>
      <c r="H21" s="197" t="s">
        <v>115</v>
      </c>
      <c r="I21" s="200"/>
      <c r="J21" s="198"/>
      <c r="K21" s="125"/>
      <c r="L21" s="125"/>
      <c r="M21" s="125"/>
    </row>
    <row r="22" spans="1:13" ht="173.25" customHeight="1">
      <c r="A22" s="258">
        <v>4</v>
      </c>
      <c r="B22" s="197" t="s">
        <v>116</v>
      </c>
      <c r="C22" s="197" t="s">
        <v>15</v>
      </c>
      <c r="D22" s="197" t="s">
        <v>65</v>
      </c>
      <c r="E22" s="199">
        <v>0</v>
      </c>
      <c r="F22" s="197" t="s">
        <v>114</v>
      </c>
      <c r="G22" s="199">
        <v>10</v>
      </c>
      <c r="H22" s="197" t="s">
        <v>117</v>
      </c>
      <c r="I22" s="206"/>
      <c r="J22" s="198"/>
      <c r="K22" s="125"/>
      <c r="L22" s="125"/>
      <c r="M22" s="125"/>
    </row>
    <row r="23" spans="1:13" ht="97.5" customHeight="1">
      <c r="A23" s="258">
        <v>5</v>
      </c>
      <c r="B23" s="197" t="s">
        <v>118</v>
      </c>
      <c r="C23" s="197" t="s">
        <v>119</v>
      </c>
      <c r="D23" s="197" t="s">
        <v>65</v>
      </c>
      <c r="E23" s="199">
        <v>0</v>
      </c>
      <c r="F23" s="197" t="s">
        <v>111</v>
      </c>
      <c r="G23" s="199">
        <v>10</v>
      </c>
      <c r="H23" s="197" t="s">
        <v>120</v>
      </c>
      <c r="I23" s="206"/>
      <c r="J23" s="198"/>
      <c r="K23" s="125"/>
      <c r="L23" s="125"/>
      <c r="M23" s="125"/>
    </row>
    <row r="24" spans="1:13" ht="123" customHeight="1">
      <c r="A24" s="258">
        <v>6</v>
      </c>
      <c r="B24" s="197" t="s">
        <v>104</v>
      </c>
      <c r="C24" s="197" t="s">
        <v>98</v>
      </c>
      <c r="D24" s="197" t="s">
        <v>65</v>
      </c>
      <c r="E24" s="199">
        <v>0</v>
      </c>
      <c r="F24" s="197" t="s">
        <v>58</v>
      </c>
      <c r="G24" s="199">
        <v>10</v>
      </c>
      <c r="H24" s="197" t="s">
        <v>121</v>
      </c>
      <c r="I24" s="206"/>
      <c r="J24" s="198"/>
      <c r="K24" s="125"/>
      <c r="L24" s="125"/>
      <c r="M24" s="125"/>
    </row>
    <row r="25" spans="1:13" ht="178.5" customHeight="1">
      <c r="A25" s="258">
        <v>7</v>
      </c>
      <c r="B25" s="197" t="s">
        <v>67</v>
      </c>
      <c r="C25" s="197" t="s">
        <v>68</v>
      </c>
      <c r="D25" s="197" t="s">
        <v>69</v>
      </c>
      <c r="E25" s="197" t="s">
        <v>70</v>
      </c>
      <c r="F25" s="197" t="s">
        <v>71</v>
      </c>
      <c r="G25" s="199">
        <v>3</v>
      </c>
      <c r="H25" s="197" t="s">
        <v>82</v>
      </c>
      <c r="I25" s="75"/>
      <c r="J25" s="75"/>
      <c r="K25" s="125"/>
      <c r="L25" s="125"/>
      <c r="M25" s="125"/>
    </row>
    <row r="26" spans="1:13" ht="120" customHeight="1">
      <c r="A26" s="258">
        <v>8</v>
      </c>
      <c r="B26" s="215" t="s">
        <v>72</v>
      </c>
      <c r="C26" s="215" t="s">
        <v>54</v>
      </c>
      <c r="D26" s="215" t="s">
        <v>69</v>
      </c>
      <c r="E26" s="217">
        <v>1</v>
      </c>
      <c r="F26" s="215" t="s">
        <v>58</v>
      </c>
      <c r="G26" s="216">
        <v>2</v>
      </c>
      <c r="H26" s="215" t="s">
        <v>73</v>
      </c>
      <c r="I26" s="75"/>
      <c r="J26" s="75"/>
      <c r="K26" s="125"/>
      <c r="L26" s="125"/>
      <c r="M26" s="125"/>
    </row>
    <row r="27" spans="1:13" s="44" customFormat="1">
      <c r="A27" s="450">
        <v>9</v>
      </c>
      <c r="B27" s="464" t="s">
        <v>331</v>
      </c>
      <c r="C27" s="456" t="s">
        <v>15</v>
      </c>
      <c r="D27" s="260" t="s">
        <v>16</v>
      </c>
      <c r="E27" s="364" t="s">
        <v>455</v>
      </c>
      <c r="F27" s="456" t="s">
        <v>52</v>
      </c>
      <c r="G27" s="467">
        <v>2</v>
      </c>
      <c r="H27" s="464" t="s">
        <v>332</v>
      </c>
      <c r="I27" s="465"/>
      <c r="J27" s="466"/>
      <c r="K27" s="125"/>
      <c r="L27" s="125"/>
      <c r="M27" s="125"/>
    </row>
    <row r="28" spans="1:13" s="44" customFormat="1">
      <c r="A28" s="464"/>
      <c r="B28" s="464"/>
      <c r="C28" s="456"/>
      <c r="D28" s="260" t="s">
        <v>18</v>
      </c>
      <c r="E28" s="261">
        <v>80</v>
      </c>
      <c r="F28" s="464"/>
      <c r="G28" s="467"/>
      <c r="H28" s="464"/>
      <c r="I28" s="465"/>
      <c r="J28" s="466"/>
      <c r="K28" s="125"/>
      <c r="L28" s="125"/>
      <c r="M28" s="125"/>
    </row>
    <row r="29" spans="1:13" s="44" customFormat="1">
      <c r="A29" s="464"/>
      <c r="B29" s="464"/>
      <c r="C29" s="456"/>
      <c r="D29" s="260" t="s">
        <v>20</v>
      </c>
      <c r="E29" s="364" t="s">
        <v>456</v>
      </c>
      <c r="F29" s="464"/>
      <c r="G29" s="467"/>
      <c r="H29" s="464"/>
      <c r="I29" s="465"/>
      <c r="J29" s="466"/>
      <c r="K29" s="125"/>
      <c r="L29" s="125"/>
      <c r="M29" s="125"/>
    </row>
    <row r="30" spans="1:13" s="44" customFormat="1" ht="94.5" customHeight="1">
      <c r="A30" s="464"/>
      <c r="B30" s="464"/>
      <c r="C30" s="456"/>
      <c r="D30" s="260" t="s">
        <v>22</v>
      </c>
      <c r="E30" s="364" t="s">
        <v>453</v>
      </c>
      <c r="F30" s="464"/>
      <c r="G30" s="467"/>
      <c r="H30" s="464"/>
      <c r="I30" s="465"/>
      <c r="J30" s="466"/>
      <c r="K30" s="125"/>
      <c r="L30" s="125"/>
      <c r="M30" s="125"/>
    </row>
    <row r="31" spans="1:13" ht="78" customHeight="1">
      <c r="A31" s="258">
        <v>10</v>
      </c>
      <c r="B31" s="212" t="s">
        <v>74</v>
      </c>
      <c r="C31" s="212" t="s">
        <v>75</v>
      </c>
      <c r="D31" s="212" t="s">
        <v>65</v>
      </c>
      <c r="E31" s="141">
        <v>1</v>
      </c>
      <c r="F31" s="212" t="s">
        <v>58</v>
      </c>
      <c r="G31" s="213">
        <v>3</v>
      </c>
      <c r="H31" s="212" t="s">
        <v>73</v>
      </c>
      <c r="I31" s="214"/>
      <c r="J31" s="214"/>
      <c r="K31" s="125"/>
      <c r="L31" s="125"/>
      <c r="M31" s="125"/>
    </row>
    <row r="32" spans="1:13" ht="135" customHeight="1">
      <c r="A32" s="258">
        <v>11</v>
      </c>
      <c r="B32" s="215" t="s">
        <v>76</v>
      </c>
      <c r="C32" s="215" t="s">
        <v>77</v>
      </c>
      <c r="D32" s="215" t="s">
        <v>65</v>
      </c>
      <c r="E32" s="215" t="s">
        <v>78</v>
      </c>
      <c r="F32" s="215" t="s">
        <v>79</v>
      </c>
      <c r="G32" s="216">
        <v>5</v>
      </c>
      <c r="H32" s="215" t="s">
        <v>83</v>
      </c>
      <c r="I32" s="215"/>
      <c r="J32" s="206"/>
      <c r="K32" s="125"/>
      <c r="L32" s="125"/>
      <c r="M32" s="125"/>
    </row>
    <row r="33" spans="1:13" ht="14.45" customHeight="1">
      <c r="A33" s="197"/>
      <c r="B33" s="218" t="s">
        <v>80</v>
      </c>
      <c r="C33" s="143"/>
      <c r="D33" s="143"/>
      <c r="E33" s="143"/>
      <c r="F33" s="143"/>
      <c r="G33" s="219">
        <f>G32+G31+G26+G25+G24+G23+G22+G21+G20+G4+G27</f>
        <v>100</v>
      </c>
      <c r="H33" s="143"/>
      <c r="I33" s="143"/>
      <c r="J33" s="244">
        <f>J6+J11+J16+J20+J21+J22+J23+J24+J25+J26+J31+J32+J27</f>
        <v>0</v>
      </c>
      <c r="K33" s="125"/>
      <c r="L33" s="125"/>
      <c r="M33" s="125"/>
    </row>
    <row r="34" spans="1:13" ht="13.5" customHeight="1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25"/>
      <c r="L34" s="125"/>
      <c r="M34" s="125"/>
    </row>
    <row r="35" spans="1:13" ht="30" customHeight="1">
      <c r="A35" s="152"/>
      <c r="B35" s="197" t="s">
        <v>81</v>
      </c>
      <c r="C35" s="152"/>
      <c r="D35" s="152"/>
      <c r="E35" s="152"/>
      <c r="F35" s="152"/>
      <c r="G35" s="152"/>
      <c r="H35" s="152"/>
      <c r="I35" s="152"/>
      <c r="J35" s="152"/>
      <c r="K35" s="125"/>
      <c r="L35" s="125"/>
      <c r="M35" s="125"/>
    </row>
    <row r="40" spans="1:13" ht="66.75" customHeight="1"/>
  </sheetData>
  <mergeCells count="36">
    <mergeCell ref="H27:H30"/>
    <mergeCell ref="I27:I30"/>
    <mergeCell ref="J27:J30"/>
    <mergeCell ref="A27:A30"/>
    <mergeCell ref="B27:B30"/>
    <mergeCell ref="C27:C30"/>
    <mergeCell ref="F27:F30"/>
    <mergeCell ref="G27:G30"/>
    <mergeCell ref="I1:J1"/>
    <mergeCell ref="B15:C15"/>
    <mergeCell ref="H6:H9"/>
    <mergeCell ref="I6:I9"/>
    <mergeCell ref="J6:J9"/>
    <mergeCell ref="A2:J2"/>
    <mergeCell ref="B4:C4"/>
    <mergeCell ref="B5:C5"/>
    <mergeCell ref="A6:A9"/>
    <mergeCell ref="B6:B9"/>
    <mergeCell ref="C6:C9"/>
    <mergeCell ref="G6:G9"/>
    <mergeCell ref="F5:F19"/>
    <mergeCell ref="B10:C10"/>
    <mergeCell ref="A11:A14"/>
    <mergeCell ref="B11:B14"/>
    <mergeCell ref="C11:C14"/>
    <mergeCell ref="G11:G14"/>
    <mergeCell ref="H11:H14"/>
    <mergeCell ref="I11:I14"/>
    <mergeCell ref="J11:J14"/>
    <mergeCell ref="I16:I19"/>
    <mergeCell ref="J16:J19"/>
    <mergeCell ref="A16:A19"/>
    <mergeCell ref="B16:B19"/>
    <mergeCell ref="C16:C19"/>
    <mergeCell ref="G16:G19"/>
    <mergeCell ref="H16:H19"/>
  </mergeCells>
  <pageMargins left="0" right="0" top="0" bottom="0" header="0" footer="0"/>
  <pageSetup scale="47" fitToHeight="0" orientation="portrait" r:id="rId1"/>
  <headerFooter>
    <oddFooter>&amp;C&amp;"Helvetica Neue,Regular"&amp;12&amp;K000000&amp;P</oddFooter>
  </headerFooter>
  <rowBreaks count="1" manualBreakCount="1">
    <brk id="26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5"/>
  <sheetViews>
    <sheetView zoomScale="80" zoomScaleNormal="80" workbookViewId="0">
      <selection activeCell="H6" sqref="H6:H9"/>
    </sheetView>
  </sheetViews>
  <sheetFormatPr defaultRowHeight="15"/>
  <cols>
    <col min="1" max="1" width="9.140625" style="383"/>
    <col min="2" max="2" width="29.28515625" style="383" customWidth="1"/>
    <col min="3" max="3" width="16.42578125" style="383" customWidth="1"/>
    <col min="4" max="4" width="35.28515625" style="383" customWidth="1"/>
    <col min="5" max="5" width="21.28515625" style="383" customWidth="1"/>
    <col min="6" max="6" width="31.42578125" style="383" customWidth="1"/>
    <col min="7" max="7" width="11.42578125" style="383" customWidth="1"/>
    <col min="8" max="8" width="39.85546875" style="383" customWidth="1"/>
    <col min="9" max="9" width="16.85546875" style="383" customWidth="1"/>
    <col min="10" max="10" width="18.28515625" style="383" customWidth="1"/>
    <col min="11" max="16384" width="9.140625" style="383"/>
  </cols>
  <sheetData>
    <row r="1" spans="1:10" ht="42.75" customHeight="1">
      <c r="A1" s="382"/>
      <c r="B1" s="382"/>
      <c r="C1" s="382"/>
      <c r="D1" s="382"/>
      <c r="E1" s="382"/>
      <c r="F1" s="382"/>
      <c r="G1" s="382"/>
      <c r="H1" s="647" t="s">
        <v>460</v>
      </c>
      <c r="I1" s="647"/>
      <c r="J1" s="647"/>
    </row>
    <row r="2" spans="1:10" ht="42.75" customHeight="1">
      <c r="A2" s="648" t="s">
        <v>434</v>
      </c>
      <c r="B2" s="649"/>
      <c r="C2" s="649"/>
      <c r="D2" s="649"/>
      <c r="E2" s="649"/>
      <c r="F2" s="649"/>
      <c r="G2" s="649"/>
      <c r="H2" s="649"/>
      <c r="I2" s="649"/>
      <c r="J2" s="649"/>
    </row>
    <row r="3" spans="1:10" ht="45">
      <c r="A3" s="263" t="s">
        <v>0</v>
      </c>
      <c r="B3" s="263" t="s">
        <v>1</v>
      </c>
      <c r="C3" s="263" t="s">
        <v>2</v>
      </c>
      <c r="D3" s="263" t="s">
        <v>3</v>
      </c>
      <c r="E3" s="263" t="s">
        <v>4</v>
      </c>
      <c r="F3" s="263" t="s">
        <v>5</v>
      </c>
      <c r="G3" s="263" t="s">
        <v>6</v>
      </c>
      <c r="H3" s="263" t="s">
        <v>7</v>
      </c>
      <c r="I3" s="263" t="s">
        <v>8</v>
      </c>
      <c r="J3" s="263" t="s">
        <v>9</v>
      </c>
    </row>
    <row r="4" spans="1:10" ht="27" customHeight="1">
      <c r="A4" s="384">
        <v>1</v>
      </c>
      <c r="B4" s="650" t="s">
        <v>10</v>
      </c>
      <c r="C4" s="651"/>
      <c r="D4" s="385"/>
      <c r="E4" s="384">
        <v>100</v>
      </c>
      <c r="F4" s="386"/>
      <c r="G4" s="384">
        <f>G5+G10+G15</f>
        <v>35</v>
      </c>
      <c r="H4" s="386"/>
      <c r="I4" s="385"/>
      <c r="J4" s="385"/>
    </row>
    <row r="5" spans="1:10">
      <c r="A5" s="263" t="s">
        <v>11</v>
      </c>
      <c r="B5" s="652" t="s">
        <v>12</v>
      </c>
      <c r="C5" s="653"/>
      <c r="D5" s="385"/>
      <c r="E5" s="385"/>
      <c r="F5" s="654" t="s">
        <v>433</v>
      </c>
      <c r="G5" s="384">
        <f>G6</f>
        <v>15</v>
      </c>
      <c r="H5" s="386"/>
      <c r="I5" s="385"/>
      <c r="J5" s="385"/>
    </row>
    <row r="6" spans="1:10">
      <c r="A6" s="645" t="s">
        <v>13</v>
      </c>
      <c r="B6" s="645" t="s">
        <v>14</v>
      </c>
      <c r="C6" s="645" t="s">
        <v>15</v>
      </c>
      <c r="D6" s="263" t="s">
        <v>16</v>
      </c>
      <c r="E6" s="263" t="s">
        <v>462</v>
      </c>
      <c r="F6" s="655"/>
      <c r="G6" s="646">
        <v>15</v>
      </c>
      <c r="H6" s="645" t="s">
        <v>472</v>
      </c>
      <c r="I6" s="656"/>
      <c r="J6" s="644"/>
    </row>
    <row r="7" spans="1:10">
      <c r="A7" s="645"/>
      <c r="B7" s="644"/>
      <c r="C7" s="644"/>
      <c r="D7" s="263" t="s">
        <v>18</v>
      </c>
      <c r="E7" s="263" t="s">
        <v>463</v>
      </c>
      <c r="F7" s="655"/>
      <c r="G7" s="644"/>
      <c r="H7" s="644"/>
      <c r="I7" s="656"/>
      <c r="J7" s="644"/>
    </row>
    <row r="8" spans="1:10">
      <c r="A8" s="645"/>
      <c r="B8" s="644"/>
      <c r="C8" s="644"/>
      <c r="D8" s="263" t="s">
        <v>20</v>
      </c>
      <c r="E8" s="263" t="s">
        <v>455</v>
      </c>
      <c r="F8" s="655"/>
      <c r="G8" s="644"/>
      <c r="H8" s="644"/>
      <c r="I8" s="656"/>
      <c r="J8" s="644"/>
    </row>
    <row r="9" spans="1:10" ht="52.5" customHeight="1">
      <c r="A9" s="645"/>
      <c r="B9" s="644"/>
      <c r="C9" s="644"/>
      <c r="D9" s="263" t="s">
        <v>22</v>
      </c>
      <c r="E9" s="263" t="s">
        <v>456</v>
      </c>
      <c r="F9" s="655"/>
      <c r="G9" s="644"/>
      <c r="H9" s="644"/>
      <c r="I9" s="656"/>
      <c r="J9" s="644"/>
    </row>
    <row r="10" spans="1:10">
      <c r="A10" s="263" t="s">
        <v>26</v>
      </c>
      <c r="B10" s="652" t="s">
        <v>27</v>
      </c>
      <c r="C10" s="653"/>
      <c r="D10" s="385"/>
      <c r="E10" s="385"/>
      <c r="F10" s="655"/>
      <c r="G10" s="384">
        <f>G11</f>
        <v>10</v>
      </c>
      <c r="H10" s="386"/>
      <c r="I10" s="386"/>
      <c r="J10" s="386"/>
    </row>
    <row r="11" spans="1:10">
      <c r="A11" s="645" t="s">
        <v>28</v>
      </c>
      <c r="B11" s="645" t="s">
        <v>29</v>
      </c>
      <c r="C11" s="645" t="s">
        <v>15</v>
      </c>
      <c r="D11" s="263" t="s">
        <v>16</v>
      </c>
      <c r="E11" s="403" t="s">
        <v>462</v>
      </c>
      <c r="F11" s="655"/>
      <c r="G11" s="646">
        <v>10</v>
      </c>
      <c r="H11" s="645" t="s">
        <v>473</v>
      </c>
      <c r="I11" s="643"/>
      <c r="J11" s="644"/>
    </row>
    <row r="12" spans="1:10" ht="33.75" customHeight="1">
      <c r="A12" s="645"/>
      <c r="B12" s="644"/>
      <c r="C12" s="644"/>
      <c r="D12" s="263" t="s">
        <v>18</v>
      </c>
      <c r="E12" s="403" t="s">
        <v>463</v>
      </c>
      <c r="F12" s="655"/>
      <c r="G12" s="644"/>
      <c r="H12" s="644"/>
      <c r="I12" s="643"/>
      <c r="J12" s="644"/>
    </row>
    <row r="13" spans="1:10">
      <c r="A13" s="645"/>
      <c r="B13" s="644"/>
      <c r="C13" s="644"/>
      <c r="D13" s="263" t="s">
        <v>20</v>
      </c>
      <c r="E13" s="403" t="s">
        <v>455</v>
      </c>
      <c r="F13" s="655"/>
      <c r="G13" s="644"/>
      <c r="H13" s="644"/>
      <c r="I13" s="643"/>
      <c r="J13" s="644"/>
    </row>
    <row r="14" spans="1:10" ht="62.25" customHeight="1">
      <c r="A14" s="645"/>
      <c r="B14" s="644"/>
      <c r="C14" s="644"/>
      <c r="D14" s="263" t="s">
        <v>22</v>
      </c>
      <c r="E14" s="403" t="s">
        <v>465</v>
      </c>
      <c r="F14" s="655"/>
      <c r="G14" s="644"/>
      <c r="H14" s="644"/>
      <c r="I14" s="643"/>
      <c r="J14" s="644"/>
    </row>
    <row r="15" spans="1:10" ht="21" customHeight="1">
      <c r="A15" s="263" t="s">
        <v>40</v>
      </c>
      <c r="B15" s="652" t="s">
        <v>41</v>
      </c>
      <c r="C15" s="653"/>
      <c r="D15" s="385"/>
      <c r="E15" s="385"/>
      <c r="F15" s="655"/>
      <c r="G15" s="384">
        <f>G16</f>
        <v>10</v>
      </c>
      <c r="H15" s="385"/>
      <c r="I15" s="387"/>
      <c r="J15" s="385"/>
    </row>
    <row r="16" spans="1:10">
      <c r="A16" s="645" t="s">
        <v>42</v>
      </c>
      <c r="B16" s="645" t="s">
        <v>43</v>
      </c>
      <c r="C16" s="645" t="s">
        <v>15</v>
      </c>
      <c r="D16" s="263" t="s">
        <v>16</v>
      </c>
      <c r="E16" s="403" t="s">
        <v>462</v>
      </c>
      <c r="F16" s="655"/>
      <c r="G16" s="646">
        <v>10</v>
      </c>
      <c r="H16" s="645" t="s">
        <v>474</v>
      </c>
      <c r="I16" s="643"/>
      <c r="J16" s="644"/>
    </row>
    <row r="17" spans="1:10">
      <c r="A17" s="645"/>
      <c r="B17" s="644"/>
      <c r="C17" s="644"/>
      <c r="D17" s="263" t="s">
        <v>18</v>
      </c>
      <c r="E17" s="403" t="s">
        <v>463</v>
      </c>
      <c r="F17" s="655"/>
      <c r="G17" s="644"/>
      <c r="H17" s="644"/>
      <c r="I17" s="643"/>
      <c r="J17" s="644"/>
    </row>
    <row r="18" spans="1:10">
      <c r="A18" s="645"/>
      <c r="B18" s="644"/>
      <c r="C18" s="644"/>
      <c r="D18" s="263" t="s">
        <v>20</v>
      </c>
      <c r="E18" s="403" t="s">
        <v>455</v>
      </c>
      <c r="F18" s="655"/>
      <c r="G18" s="644"/>
      <c r="H18" s="644"/>
      <c r="I18" s="643"/>
      <c r="J18" s="644"/>
    </row>
    <row r="19" spans="1:10" ht="62.25" customHeight="1">
      <c r="A19" s="645"/>
      <c r="B19" s="644"/>
      <c r="C19" s="644"/>
      <c r="D19" s="263" t="s">
        <v>22</v>
      </c>
      <c r="E19" s="403" t="s">
        <v>456</v>
      </c>
      <c r="F19" s="655"/>
      <c r="G19" s="644"/>
      <c r="H19" s="644"/>
      <c r="I19" s="643"/>
      <c r="J19" s="644"/>
    </row>
    <row r="20" spans="1:10" ht="120">
      <c r="A20" s="384">
        <v>2</v>
      </c>
      <c r="B20" s="263" t="s">
        <v>110</v>
      </c>
      <c r="C20" s="263" t="s">
        <v>68</v>
      </c>
      <c r="D20" s="263" t="s">
        <v>65</v>
      </c>
      <c r="E20" s="384">
        <v>75</v>
      </c>
      <c r="F20" s="263" t="s">
        <v>111</v>
      </c>
      <c r="G20" s="384">
        <v>10</v>
      </c>
      <c r="H20" s="263" t="s">
        <v>112</v>
      </c>
      <c r="I20" s="387"/>
      <c r="J20" s="385"/>
    </row>
    <row r="21" spans="1:10" ht="90">
      <c r="A21" s="384">
        <v>3</v>
      </c>
      <c r="B21" s="263" t="s">
        <v>113</v>
      </c>
      <c r="C21" s="263" t="s">
        <v>15</v>
      </c>
      <c r="D21" s="263" t="s">
        <v>65</v>
      </c>
      <c r="E21" s="384">
        <v>50</v>
      </c>
      <c r="F21" s="263" t="s">
        <v>114</v>
      </c>
      <c r="G21" s="384">
        <v>10</v>
      </c>
      <c r="H21" s="263" t="s">
        <v>115</v>
      </c>
      <c r="I21" s="387"/>
      <c r="J21" s="385"/>
    </row>
    <row r="22" spans="1:10" ht="135">
      <c r="A22" s="384">
        <v>4</v>
      </c>
      <c r="B22" s="263" t="s">
        <v>116</v>
      </c>
      <c r="C22" s="263" t="s">
        <v>15</v>
      </c>
      <c r="D22" s="263" t="s">
        <v>65</v>
      </c>
      <c r="E22" s="384">
        <v>0</v>
      </c>
      <c r="F22" s="263" t="s">
        <v>114</v>
      </c>
      <c r="G22" s="384">
        <v>10</v>
      </c>
      <c r="H22" s="263" t="s">
        <v>117</v>
      </c>
      <c r="I22" s="388"/>
      <c r="J22" s="385"/>
    </row>
    <row r="23" spans="1:10" ht="56.25" customHeight="1">
      <c r="A23" s="384">
        <v>5</v>
      </c>
      <c r="B23" s="263" t="s">
        <v>118</v>
      </c>
      <c r="C23" s="263" t="s">
        <v>119</v>
      </c>
      <c r="D23" s="263" t="s">
        <v>65</v>
      </c>
      <c r="E23" s="384">
        <v>0</v>
      </c>
      <c r="F23" s="263" t="s">
        <v>111</v>
      </c>
      <c r="G23" s="384">
        <v>10</v>
      </c>
      <c r="H23" s="263" t="s">
        <v>120</v>
      </c>
      <c r="I23" s="388"/>
      <c r="J23" s="385"/>
    </row>
    <row r="24" spans="1:10" ht="105">
      <c r="A24" s="384">
        <v>6</v>
      </c>
      <c r="B24" s="263" t="s">
        <v>104</v>
      </c>
      <c r="C24" s="263" t="s">
        <v>98</v>
      </c>
      <c r="D24" s="263" t="s">
        <v>65</v>
      </c>
      <c r="E24" s="384">
        <v>0</v>
      </c>
      <c r="F24" s="263" t="s">
        <v>58</v>
      </c>
      <c r="G24" s="384">
        <v>10</v>
      </c>
      <c r="H24" s="263" t="s">
        <v>121</v>
      </c>
      <c r="I24" s="388"/>
      <c r="J24" s="385"/>
    </row>
    <row r="25" spans="1:10" ht="105">
      <c r="A25" s="384">
        <v>7</v>
      </c>
      <c r="B25" s="263" t="s">
        <v>67</v>
      </c>
      <c r="C25" s="263" t="s">
        <v>68</v>
      </c>
      <c r="D25" s="263" t="s">
        <v>69</v>
      </c>
      <c r="E25" s="263" t="s">
        <v>70</v>
      </c>
      <c r="F25" s="263" t="s">
        <v>71</v>
      </c>
      <c r="G25" s="384">
        <v>3</v>
      </c>
      <c r="H25" s="263" t="s">
        <v>82</v>
      </c>
      <c r="I25" s="389"/>
      <c r="J25" s="389"/>
    </row>
    <row r="26" spans="1:10" ht="105">
      <c r="A26" s="384">
        <v>8</v>
      </c>
      <c r="B26" s="263" t="s">
        <v>72</v>
      </c>
      <c r="C26" s="263" t="s">
        <v>54</v>
      </c>
      <c r="D26" s="263" t="s">
        <v>69</v>
      </c>
      <c r="E26" s="390">
        <v>1</v>
      </c>
      <c r="F26" s="263" t="s">
        <v>58</v>
      </c>
      <c r="G26" s="384">
        <v>2</v>
      </c>
      <c r="H26" s="263" t="s">
        <v>73</v>
      </c>
      <c r="I26" s="389"/>
      <c r="J26" s="389"/>
    </row>
    <row r="27" spans="1:10">
      <c r="A27" s="659">
        <v>9</v>
      </c>
      <c r="B27" s="654" t="s">
        <v>331</v>
      </c>
      <c r="C27" s="654" t="s">
        <v>15</v>
      </c>
      <c r="D27" s="391" t="s">
        <v>16</v>
      </c>
      <c r="E27" s="391" t="s">
        <v>455</v>
      </c>
      <c r="F27" s="654" t="s">
        <v>52</v>
      </c>
      <c r="G27" s="659">
        <v>2</v>
      </c>
      <c r="H27" s="654" t="s">
        <v>332</v>
      </c>
      <c r="I27" s="657"/>
      <c r="J27" s="658"/>
    </row>
    <row r="28" spans="1:10">
      <c r="A28" s="654"/>
      <c r="B28" s="654"/>
      <c r="C28" s="654"/>
      <c r="D28" s="391" t="s">
        <v>18</v>
      </c>
      <c r="E28" s="392">
        <v>80</v>
      </c>
      <c r="F28" s="654"/>
      <c r="G28" s="659"/>
      <c r="H28" s="654"/>
      <c r="I28" s="657"/>
      <c r="J28" s="658"/>
    </row>
    <row r="29" spans="1:10">
      <c r="A29" s="654"/>
      <c r="B29" s="654"/>
      <c r="C29" s="654"/>
      <c r="D29" s="391" t="s">
        <v>20</v>
      </c>
      <c r="E29" s="391" t="s">
        <v>456</v>
      </c>
      <c r="F29" s="654"/>
      <c r="G29" s="659"/>
      <c r="H29" s="654"/>
      <c r="I29" s="657"/>
      <c r="J29" s="658"/>
    </row>
    <row r="30" spans="1:10" ht="72" customHeight="1">
      <c r="A30" s="654"/>
      <c r="B30" s="654"/>
      <c r="C30" s="654"/>
      <c r="D30" s="391" t="s">
        <v>22</v>
      </c>
      <c r="E30" s="391" t="s">
        <v>453</v>
      </c>
      <c r="F30" s="654"/>
      <c r="G30" s="659"/>
      <c r="H30" s="654"/>
      <c r="I30" s="657"/>
      <c r="J30" s="658"/>
    </row>
    <row r="31" spans="1:10" ht="68.25" customHeight="1">
      <c r="A31" s="384">
        <v>10</v>
      </c>
      <c r="B31" s="393" t="s">
        <v>74</v>
      </c>
      <c r="C31" s="393" t="s">
        <v>75</v>
      </c>
      <c r="D31" s="393" t="s">
        <v>65</v>
      </c>
      <c r="E31" s="394">
        <v>1</v>
      </c>
      <c r="F31" s="393" t="s">
        <v>58</v>
      </c>
      <c r="G31" s="395">
        <v>3</v>
      </c>
      <c r="H31" s="393" t="s">
        <v>73</v>
      </c>
      <c r="I31" s="389"/>
      <c r="J31" s="389"/>
    </row>
    <row r="32" spans="1:10" ht="113.25" customHeight="1">
      <c r="A32" s="395">
        <v>11</v>
      </c>
      <c r="B32" s="393" t="s">
        <v>76</v>
      </c>
      <c r="C32" s="393" t="s">
        <v>77</v>
      </c>
      <c r="D32" s="393" t="s">
        <v>65</v>
      </c>
      <c r="E32" s="393" t="s">
        <v>78</v>
      </c>
      <c r="F32" s="393" t="s">
        <v>79</v>
      </c>
      <c r="G32" s="395">
        <v>5</v>
      </c>
      <c r="H32" s="393" t="s">
        <v>83</v>
      </c>
      <c r="I32" s="393"/>
      <c r="J32" s="389"/>
    </row>
    <row r="33" spans="1:10">
      <c r="A33" s="263"/>
      <c r="B33" s="396" t="s">
        <v>80</v>
      </c>
      <c r="C33" s="397"/>
      <c r="D33" s="397"/>
      <c r="E33" s="397"/>
      <c r="F33" s="397"/>
      <c r="G33" s="398">
        <f>G32+G31+G26+G25+G24+G23+G22+G21+G20+G4+G27</f>
        <v>100</v>
      </c>
      <c r="H33" s="397"/>
      <c r="I33" s="397"/>
      <c r="J33" s="399">
        <f>J6+J11+J16+J20+J21+J22+J23+J24+J25+J26+J31+J32+J27</f>
        <v>0</v>
      </c>
    </row>
    <row r="34" spans="1:10">
      <c r="A34" s="400"/>
      <c r="B34" s="400"/>
      <c r="C34" s="400"/>
      <c r="D34" s="400"/>
      <c r="E34" s="400"/>
      <c r="F34" s="400"/>
      <c r="G34" s="400"/>
      <c r="H34" s="400"/>
      <c r="I34" s="400"/>
      <c r="J34" s="400"/>
    </row>
    <row r="35" spans="1:10" ht="30">
      <c r="A35" s="400"/>
      <c r="B35" s="263" t="s">
        <v>81</v>
      </c>
      <c r="C35" s="400"/>
      <c r="D35" s="400"/>
      <c r="E35" s="400"/>
      <c r="F35" s="400"/>
      <c r="G35" s="400"/>
      <c r="H35" s="400"/>
      <c r="I35" s="400"/>
      <c r="J35" s="400"/>
    </row>
  </sheetData>
  <mergeCells count="36">
    <mergeCell ref="H27:H30"/>
    <mergeCell ref="I27:I30"/>
    <mergeCell ref="J27:J30"/>
    <mergeCell ref="B15:C15"/>
    <mergeCell ref="A16:A19"/>
    <mergeCell ref="B16:B19"/>
    <mergeCell ref="C16:C19"/>
    <mergeCell ref="G16:G19"/>
    <mergeCell ref="A27:A30"/>
    <mergeCell ref="B27:B30"/>
    <mergeCell ref="C27:C30"/>
    <mergeCell ref="F27:F30"/>
    <mergeCell ref="G27:G30"/>
    <mergeCell ref="H1:J1"/>
    <mergeCell ref="A2:J2"/>
    <mergeCell ref="B4:C4"/>
    <mergeCell ref="B5:C5"/>
    <mergeCell ref="F5:F19"/>
    <mergeCell ref="A6:A9"/>
    <mergeCell ref="B6:B9"/>
    <mergeCell ref="C6:C9"/>
    <mergeCell ref="G6:G9"/>
    <mergeCell ref="H6:H9"/>
    <mergeCell ref="H16:H19"/>
    <mergeCell ref="I6:I9"/>
    <mergeCell ref="I16:I19"/>
    <mergeCell ref="J16:J19"/>
    <mergeCell ref="J6:J9"/>
    <mergeCell ref="B10:C10"/>
    <mergeCell ref="I11:I14"/>
    <mergeCell ref="J11:J14"/>
    <mergeCell ref="A11:A14"/>
    <mergeCell ref="B11:B14"/>
    <mergeCell ref="C11:C14"/>
    <mergeCell ref="G11:G14"/>
    <mergeCell ref="H11:H14"/>
  </mergeCells>
  <pageMargins left="0" right="0" top="0.39370078740157483" bottom="0" header="0" footer="0"/>
  <pageSetup paperSize="9" scale="44" fitToHeight="0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A4" sqref="A4:J4"/>
    </sheetView>
  </sheetViews>
  <sheetFormatPr defaultRowHeight="15"/>
  <cols>
    <col min="2" max="2" width="36.85546875" customWidth="1"/>
    <col min="3" max="3" width="16" customWidth="1"/>
    <col min="4" max="4" width="15" customWidth="1"/>
    <col min="5" max="5" width="11.140625" customWidth="1"/>
    <col min="6" max="6" width="24.85546875" customWidth="1"/>
    <col min="7" max="7" width="12.7109375" customWidth="1"/>
    <col min="8" max="8" width="32.5703125" customWidth="1"/>
    <col min="9" max="9" width="8.7109375" customWidth="1"/>
    <col min="10" max="10" width="21" customWidth="1"/>
  </cols>
  <sheetData>
    <row r="1" spans="1:10" ht="63" customHeight="1">
      <c r="J1" s="319" t="s">
        <v>440</v>
      </c>
    </row>
    <row r="4" spans="1:10">
      <c r="A4" s="660" t="s">
        <v>450</v>
      </c>
      <c r="B4" s="661"/>
      <c r="C4" s="661"/>
      <c r="D4" s="661"/>
      <c r="E4" s="661"/>
      <c r="F4" s="661"/>
      <c r="G4" s="661"/>
      <c r="H4" s="661"/>
      <c r="I4" s="661"/>
      <c r="J4" s="662"/>
    </row>
    <row r="5" spans="1:10">
      <c r="A5" s="318"/>
      <c r="B5" s="318"/>
      <c r="C5" s="318"/>
      <c r="D5" s="318"/>
      <c r="E5" s="318"/>
      <c r="F5" s="318"/>
      <c r="G5" s="318"/>
      <c r="H5" s="318"/>
      <c r="I5" s="318"/>
      <c r="J5" s="318"/>
    </row>
    <row r="6" spans="1:10" ht="36">
      <c r="A6" s="320" t="s">
        <v>0</v>
      </c>
      <c r="B6" s="320" t="s">
        <v>1</v>
      </c>
      <c r="C6" s="320" t="s">
        <v>2</v>
      </c>
      <c r="D6" s="320" t="s">
        <v>3</v>
      </c>
      <c r="E6" s="320" t="s">
        <v>4</v>
      </c>
      <c r="F6" s="320" t="s">
        <v>5</v>
      </c>
      <c r="G6" s="320" t="s">
        <v>181</v>
      </c>
      <c r="H6" s="320" t="s">
        <v>7</v>
      </c>
      <c r="I6" s="320" t="s">
        <v>8</v>
      </c>
      <c r="J6" s="320" t="s">
        <v>9</v>
      </c>
    </row>
    <row r="7" spans="1:10" ht="60" customHeight="1">
      <c r="A7" s="320" t="s">
        <v>162</v>
      </c>
      <c r="B7" s="320" t="s">
        <v>74</v>
      </c>
      <c r="C7" s="320" t="s">
        <v>75</v>
      </c>
      <c r="D7" s="320" t="s">
        <v>65</v>
      </c>
      <c r="E7" s="321">
        <v>1</v>
      </c>
      <c r="F7" s="320" t="s">
        <v>58</v>
      </c>
      <c r="G7" s="322">
        <v>50</v>
      </c>
      <c r="H7" s="320" t="s">
        <v>73</v>
      </c>
      <c r="I7" s="327"/>
      <c r="J7" s="327"/>
    </row>
    <row r="8" spans="1:10" ht="102.75" customHeight="1">
      <c r="A8" s="320" t="s">
        <v>50</v>
      </c>
      <c r="B8" s="320" t="s">
        <v>148</v>
      </c>
      <c r="C8" s="320" t="s">
        <v>149</v>
      </c>
      <c r="D8" s="320" t="s">
        <v>65</v>
      </c>
      <c r="E8" s="321">
        <v>0</v>
      </c>
      <c r="F8" s="320" t="s">
        <v>58</v>
      </c>
      <c r="G8" s="322">
        <v>50</v>
      </c>
      <c r="H8" s="320" t="s">
        <v>150</v>
      </c>
      <c r="I8" s="327"/>
      <c r="J8" s="327"/>
    </row>
    <row r="9" spans="1:10">
      <c r="A9" s="323"/>
      <c r="B9" s="324" t="s">
        <v>80</v>
      </c>
      <c r="C9" s="325"/>
      <c r="D9" s="325"/>
      <c r="E9" s="325"/>
      <c r="F9" s="325"/>
      <c r="G9" s="326">
        <v>100</v>
      </c>
      <c r="H9" s="325"/>
      <c r="I9" s="328"/>
      <c r="J9" s="329">
        <f>SUM(J7:J8)</f>
        <v>0</v>
      </c>
    </row>
  </sheetData>
  <mergeCells count="1">
    <mergeCell ref="A4:J4"/>
  </mergeCells>
  <pageMargins left="0" right="0" top="0.39370078740157483" bottom="0" header="0.31496062992125984" footer="0.31496062992125984"/>
  <pageSetup paperSize="9" scale="53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F14" sqref="F14"/>
    </sheetView>
  </sheetViews>
  <sheetFormatPr defaultRowHeight="15"/>
  <cols>
    <col min="1" max="1" width="8.28515625" customWidth="1"/>
    <col min="2" max="2" width="27.5703125" customWidth="1"/>
    <col min="3" max="3" width="15" customWidth="1"/>
    <col min="4" max="4" width="20.42578125" customWidth="1"/>
    <col min="5" max="5" width="25.7109375" customWidth="1"/>
    <col min="6" max="6" width="32.28515625" customWidth="1"/>
    <col min="7" max="7" width="10.85546875" customWidth="1"/>
    <col min="8" max="8" width="33.5703125" customWidth="1"/>
    <col min="10" max="10" width="29.28515625" customWidth="1"/>
  </cols>
  <sheetData>
    <row r="1" spans="1:10" ht="70.5" customHeight="1">
      <c r="J1" s="363" t="s">
        <v>449</v>
      </c>
    </row>
    <row r="4" spans="1:10" ht="46.5" customHeight="1">
      <c r="A4" s="663" t="s">
        <v>451</v>
      </c>
      <c r="B4" s="664"/>
      <c r="C4" s="664"/>
      <c r="D4" s="664"/>
      <c r="E4" s="664"/>
      <c r="F4" s="664"/>
      <c r="G4" s="664"/>
      <c r="H4" s="664"/>
      <c r="I4" s="664"/>
      <c r="J4" s="665"/>
    </row>
    <row r="5" spans="1:10">
      <c r="A5" s="330"/>
      <c r="B5" s="330"/>
      <c r="C5" s="330"/>
      <c r="D5" s="330"/>
      <c r="E5" s="330"/>
      <c r="F5" s="330"/>
      <c r="G5" s="330"/>
      <c r="H5" s="330"/>
      <c r="I5" s="330"/>
      <c r="J5" s="330"/>
    </row>
    <row r="6" spans="1:10" ht="38.25">
      <c r="A6" s="28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181</v>
      </c>
      <c r="H6" s="28" t="s">
        <v>7</v>
      </c>
      <c r="I6" s="28" t="s">
        <v>8</v>
      </c>
      <c r="J6" s="28" t="s">
        <v>9</v>
      </c>
    </row>
    <row r="7" spans="1:10" ht="81.75" customHeight="1">
      <c r="A7" s="28" t="s">
        <v>162</v>
      </c>
      <c r="B7" s="28" t="s">
        <v>74</v>
      </c>
      <c r="C7" s="28" t="s">
        <v>75</v>
      </c>
      <c r="D7" s="28" t="s">
        <v>65</v>
      </c>
      <c r="E7" s="331">
        <v>1</v>
      </c>
      <c r="F7" s="28" t="s">
        <v>58</v>
      </c>
      <c r="G7" s="332">
        <v>40</v>
      </c>
      <c r="H7" s="28" t="s">
        <v>73</v>
      </c>
      <c r="I7" s="333"/>
      <c r="J7" s="333"/>
    </row>
    <row r="8" spans="1:10" ht="96.75" customHeight="1">
      <c r="A8" s="334" t="s">
        <v>50</v>
      </c>
      <c r="B8" s="334" t="s">
        <v>67</v>
      </c>
      <c r="C8" s="334" t="s">
        <v>15</v>
      </c>
      <c r="D8" s="334" t="s">
        <v>69</v>
      </c>
      <c r="E8" s="334" t="s">
        <v>70</v>
      </c>
      <c r="F8" s="334" t="s">
        <v>71</v>
      </c>
      <c r="G8" s="332">
        <v>3</v>
      </c>
      <c r="H8" s="334" t="s">
        <v>82</v>
      </c>
      <c r="I8" s="333"/>
      <c r="J8" s="333"/>
    </row>
    <row r="9" spans="1:10" ht="85.5" customHeight="1">
      <c r="A9" s="334" t="s">
        <v>53</v>
      </c>
      <c r="B9" s="334" t="s">
        <v>72</v>
      </c>
      <c r="C9" s="334" t="s">
        <v>54</v>
      </c>
      <c r="D9" s="334" t="s">
        <v>69</v>
      </c>
      <c r="E9" s="335">
        <v>1</v>
      </c>
      <c r="F9" s="334" t="s">
        <v>58</v>
      </c>
      <c r="G9" s="332">
        <v>2</v>
      </c>
      <c r="H9" s="334" t="s">
        <v>73</v>
      </c>
      <c r="I9" s="333"/>
      <c r="J9" s="333"/>
    </row>
    <row r="10" spans="1:10" ht="24.75" customHeight="1">
      <c r="A10" s="666" t="s">
        <v>64</v>
      </c>
      <c r="B10" s="666" t="s">
        <v>331</v>
      </c>
      <c r="C10" s="666" t="s">
        <v>15</v>
      </c>
      <c r="D10" s="334" t="s">
        <v>16</v>
      </c>
      <c r="E10" s="332">
        <v>70</v>
      </c>
      <c r="F10" s="666" t="s">
        <v>52</v>
      </c>
      <c r="G10" s="669">
        <v>5</v>
      </c>
      <c r="H10" s="666" t="s">
        <v>454</v>
      </c>
      <c r="I10" s="672"/>
      <c r="J10" s="672"/>
    </row>
    <row r="11" spans="1:10" ht="22.5" customHeight="1">
      <c r="A11" s="667"/>
      <c r="B11" s="667"/>
      <c r="C11" s="667"/>
      <c r="D11" s="334" t="s">
        <v>18</v>
      </c>
      <c r="E11" s="332">
        <v>80</v>
      </c>
      <c r="F11" s="667"/>
      <c r="G11" s="670"/>
      <c r="H11" s="667"/>
      <c r="I11" s="673"/>
      <c r="J11" s="673"/>
    </row>
    <row r="12" spans="1:10" ht="24.75" customHeight="1">
      <c r="A12" s="667"/>
      <c r="B12" s="667"/>
      <c r="C12" s="667"/>
      <c r="D12" s="334" t="s">
        <v>20</v>
      </c>
      <c r="E12" s="332">
        <v>90</v>
      </c>
      <c r="F12" s="667"/>
      <c r="G12" s="670"/>
      <c r="H12" s="667"/>
      <c r="I12" s="673"/>
      <c r="J12" s="673"/>
    </row>
    <row r="13" spans="1:10" ht="32.25" customHeight="1">
      <c r="A13" s="668"/>
      <c r="B13" s="668"/>
      <c r="C13" s="668"/>
      <c r="D13" s="334" t="s">
        <v>22</v>
      </c>
      <c r="E13" s="332">
        <v>100</v>
      </c>
      <c r="F13" s="668"/>
      <c r="G13" s="671"/>
      <c r="H13" s="668"/>
      <c r="I13" s="674"/>
      <c r="J13" s="674"/>
    </row>
    <row r="14" spans="1:10" ht="79.5" customHeight="1">
      <c r="A14" s="334" t="s">
        <v>66</v>
      </c>
      <c r="B14" s="334" t="s">
        <v>148</v>
      </c>
      <c r="C14" s="334" t="s">
        <v>149</v>
      </c>
      <c r="D14" s="334" t="s">
        <v>65</v>
      </c>
      <c r="E14" s="335">
        <v>0</v>
      </c>
      <c r="F14" s="334" t="s">
        <v>79</v>
      </c>
      <c r="G14" s="332">
        <v>50</v>
      </c>
      <c r="H14" s="334" t="s">
        <v>150</v>
      </c>
      <c r="I14" s="333"/>
      <c r="J14" s="333"/>
    </row>
    <row r="15" spans="1:10">
      <c r="A15" s="336"/>
      <c r="B15" s="337" t="s">
        <v>80</v>
      </c>
      <c r="C15" s="338"/>
      <c r="D15" s="338"/>
      <c r="E15" s="338"/>
      <c r="F15" s="338"/>
      <c r="G15" s="339">
        <f>G7+G8+G9+G10+G14</f>
        <v>100</v>
      </c>
      <c r="H15" s="338"/>
      <c r="I15" s="338"/>
      <c r="J15" s="340">
        <f>J7+J8+J9+J14</f>
        <v>0</v>
      </c>
    </row>
  </sheetData>
  <mergeCells count="9">
    <mergeCell ref="A4:J4"/>
    <mergeCell ref="A10:A13"/>
    <mergeCell ref="B10:B13"/>
    <mergeCell ref="C10:C13"/>
    <mergeCell ref="F10:F13"/>
    <mergeCell ref="G10:G13"/>
    <mergeCell ref="H10:H13"/>
    <mergeCell ref="I10:I13"/>
    <mergeCell ref="J10:J13"/>
  </mergeCells>
  <pageMargins left="0" right="0" top="0.39370078740157483" bottom="0" header="0.31496062992125984" footer="0.31496062992125984"/>
  <pageSetup paperSize="9" scale="47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H15" sqref="H15"/>
    </sheetView>
  </sheetViews>
  <sheetFormatPr defaultRowHeight="15"/>
  <cols>
    <col min="2" max="2" width="27.140625" customWidth="1"/>
    <col min="3" max="3" width="11.5703125" customWidth="1"/>
    <col min="4" max="4" width="24.28515625" customWidth="1"/>
    <col min="5" max="5" width="15.42578125" customWidth="1"/>
    <col min="6" max="6" width="26.42578125" customWidth="1"/>
    <col min="7" max="7" width="20.42578125" customWidth="1"/>
    <col min="8" max="8" width="53.28515625" customWidth="1"/>
    <col min="9" max="9" width="8" customWidth="1"/>
    <col min="10" max="10" width="23.140625" customWidth="1"/>
  </cols>
  <sheetData>
    <row r="1" spans="1:10" ht="44.25">
      <c r="J1" s="363" t="s">
        <v>448</v>
      </c>
    </row>
    <row r="2" spans="1:10" ht="53.25" customHeight="1">
      <c r="A2" s="675" t="s">
        <v>447</v>
      </c>
      <c r="B2" s="676"/>
      <c r="C2" s="676"/>
      <c r="D2" s="676"/>
      <c r="E2" s="676"/>
      <c r="F2" s="676"/>
      <c r="G2" s="676"/>
      <c r="H2" s="676"/>
      <c r="I2" s="676"/>
      <c r="J2" s="676"/>
    </row>
    <row r="3" spans="1:10" ht="24">
      <c r="A3" s="345" t="s">
        <v>0</v>
      </c>
      <c r="B3" s="346" t="s">
        <v>1</v>
      </c>
      <c r="C3" s="346" t="s">
        <v>2</v>
      </c>
      <c r="D3" s="346" t="s">
        <v>3</v>
      </c>
      <c r="E3" s="346" t="s">
        <v>4</v>
      </c>
      <c r="F3" s="346" t="s">
        <v>5</v>
      </c>
      <c r="G3" s="346" t="s">
        <v>6</v>
      </c>
      <c r="H3" s="347" t="s">
        <v>7</v>
      </c>
      <c r="I3" s="346" t="s">
        <v>8</v>
      </c>
      <c r="J3" s="346" t="s">
        <v>9</v>
      </c>
    </row>
    <row r="4" spans="1:10" ht="44.25" customHeight="1">
      <c r="A4" s="345">
        <v>1</v>
      </c>
      <c r="B4" s="677" t="s">
        <v>10</v>
      </c>
      <c r="C4" s="678"/>
      <c r="D4" s="346"/>
      <c r="E4" s="346">
        <v>100</v>
      </c>
      <c r="F4" s="348"/>
      <c r="G4" s="349">
        <v>70</v>
      </c>
      <c r="H4" s="348"/>
      <c r="I4" s="350"/>
      <c r="J4" s="346"/>
    </row>
    <row r="5" spans="1:10">
      <c r="A5" s="345" t="s">
        <v>11</v>
      </c>
      <c r="B5" s="679" t="s">
        <v>27</v>
      </c>
      <c r="C5" s="680"/>
      <c r="D5" s="680"/>
      <c r="E5" s="681"/>
      <c r="F5" s="348"/>
      <c r="G5" s="682">
        <v>35</v>
      </c>
      <c r="H5" s="685" t="s">
        <v>39</v>
      </c>
      <c r="I5" s="688"/>
      <c r="J5" s="691"/>
    </row>
    <row r="6" spans="1:10">
      <c r="A6" s="694" t="s">
        <v>28</v>
      </c>
      <c r="B6" s="685" t="s">
        <v>38</v>
      </c>
      <c r="C6" s="697" t="s">
        <v>15</v>
      </c>
      <c r="D6" s="347" t="s">
        <v>16</v>
      </c>
      <c r="E6" s="347" t="s">
        <v>33</v>
      </c>
      <c r="F6" s="685" t="s">
        <v>441</v>
      </c>
      <c r="G6" s="683"/>
      <c r="H6" s="686"/>
      <c r="I6" s="689"/>
      <c r="J6" s="692"/>
    </row>
    <row r="7" spans="1:10">
      <c r="A7" s="695"/>
      <c r="B7" s="686"/>
      <c r="C7" s="697"/>
      <c r="D7" s="347" t="s">
        <v>18</v>
      </c>
      <c r="E7" s="347" t="s">
        <v>35</v>
      </c>
      <c r="F7" s="686"/>
      <c r="G7" s="683"/>
      <c r="H7" s="686"/>
      <c r="I7" s="689"/>
      <c r="J7" s="692"/>
    </row>
    <row r="8" spans="1:10">
      <c r="A8" s="695"/>
      <c r="B8" s="686"/>
      <c r="C8" s="697"/>
      <c r="D8" s="347" t="s">
        <v>20</v>
      </c>
      <c r="E8" s="347" t="s">
        <v>36</v>
      </c>
      <c r="F8" s="686"/>
      <c r="G8" s="683"/>
      <c r="H8" s="686"/>
      <c r="I8" s="689"/>
      <c r="J8" s="692"/>
    </row>
    <row r="9" spans="1:10" ht="34.5" customHeight="1">
      <c r="A9" s="696"/>
      <c r="B9" s="687"/>
      <c r="C9" s="697"/>
      <c r="D9" s="347" t="s">
        <v>22</v>
      </c>
      <c r="E9" s="347" t="s">
        <v>30</v>
      </c>
      <c r="F9" s="687"/>
      <c r="G9" s="684"/>
      <c r="H9" s="687"/>
      <c r="I9" s="690"/>
      <c r="J9" s="693"/>
    </row>
    <row r="10" spans="1:10">
      <c r="A10" s="345" t="s">
        <v>50</v>
      </c>
      <c r="B10" s="698" t="s">
        <v>12</v>
      </c>
      <c r="C10" s="699"/>
      <c r="D10" s="351"/>
      <c r="E10" s="351"/>
      <c r="F10" s="346"/>
      <c r="G10" s="352"/>
      <c r="H10" s="351"/>
      <c r="I10" s="352"/>
      <c r="J10" s="359"/>
    </row>
    <row r="11" spans="1:10">
      <c r="A11" s="700" t="s">
        <v>442</v>
      </c>
      <c r="B11" s="697" t="s">
        <v>25</v>
      </c>
      <c r="C11" s="697" t="s">
        <v>15</v>
      </c>
      <c r="D11" s="347" t="s">
        <v>16</v>
      </c>
      <c r="E11" s="347">
        <v>20</v>
      </c>
      <c r="F11" s="685" t="s">
        <v>443</v>
      </c>
      <c r="G11" s="703">
        <v>35</v>
      </c>
      <c r="H11" s="706" t="s">
        <v>475</v>
      </c>
      <c r="I11" s="707"/>
      <c r="J11" s="710"/>
    </row>
    <row r="12" spans="1:10">
      <c r="A12" s="701"/>
      <c r="B12" s="697"/>
      <c r="C12" s="697"/>
      <c r="D12" s="347" t="s">
        <v>18</v>
      </c>
      <c r="E12" s="347">
        <v>45</v>
      </c>
      <c r="F12" s="686"/>
      <c r="G12" s="704"/>
      <c r="H12" s="706"/>
      <c r="I12" s="708"/>
      <c r="J12" s="711"/>
    </row>
    <row r="13" spans="1:10">
      <c r="A13" s="701"/>
      <c r="B13" s="697"/>
      <c r="C13" s="697"/>
      <c r="D13" s="347" t="s">
        <v>20</v>
      </c>
      <c r="E13" s="347">
        <v>70</v>
      </c>
      <c r="F13" s="686"/>
      <c r="G13" s="704"/>
      <c r="H13" s="706"/>
      <c r="I13" s="708"/>
      <c r="J13" s="711"/>
    </row>
    <row r="14" spans="1:10">
      <c r="A14" s="702"/>
      <c r="B14" s="697"/>
      <c r="C14" s="697"/>
      <c r="D14" s="347" t="s">
        <v>22</v>
      </c>
      <c r="E14" s="347">
        <v>90</v>
      </c>
      <c r="F14" s="687"/>
      <c r="G14" s="705"/>
      <c r="H14" s="706"/>
      <c r="I14" s="709"/>
      <c r="J14" s="712"/>
    </row>
    <row r="15" spans="1:10" ht="88.5" customHeight="1">
      <c r="A15" s="353" t="s">
        <v>53</v>
      </c>
      <c r="B15" s="349" t="s">
        <v>67</v>
      </c>
      <c r="C15" s="354" t="s">
        <v>68</v>
      </c>
      <c r="D15" s="354" t="s">
        <v>69</v>
      </c>
      <c r="E15" s="354" t="s">
        <v>70</v>
      </c>
      <c r="F15" s="354" t="s">
        <v>71</v>
      </c>
      <c r="G15" s="355">
        <v>3</v>
      </c>
      <c r="H15" s="356" t="s">
        <v>82</v>
      </c>
      <c r="I15" s="360"/>
      <c r="J15" s="361"/>
    </row>
    <row r="16" spans="1:10" ht="87.75" customHeight="1">
      <c r="A16" s="353" t="s">
        <v>64</v>
      </c>
      <c r="B16" s="349" t="s">
        <v>72</v>
      </c>
      <c r="C16" s="354" t="s">
        <v>54</v>
      </c>
      <c r="D16" s="354" t="s">
        <v>69</v>
      </c>
      <c r="E16" s="357">
        <v>1</v>
      </c>
      <c r="F16" s="354" t="s">
        <v>58</v>
      </c>
      <c r="G16" s="355">
        <v>2</v>
      </c>
      <c r="H16" s="356" t="s">
        <v>73</v>
      </c>
      <c r="I16" s="360"/>
      <c r="J16" s="361"/>
    </row>
    <row r="17" spans="1:10" ht="116.25" customHeight="1">
      <c r="A17" s="345" t="s">
        <v>66</v>
      </c>
      <c r="B17" s="346" t="s">
        <v>444</v>
      </c>
      <c r="C17" s="346" t="s">
        <v>445</v>
      </c>
      <c r="D17" s="346" t="s">
        <v>65</v>
      </c>
      <c r="E17" s="346">
        <v>0</v>
      </c>
      <c r="F17" s="346" t="s">
        <v>58</v>
      </c>
      <c r="G17" s="358">
        <v>25</v>
      </c>
      <c r="H17" s="346" t="s">
        <v>446</v>
      </c>
      <c r="I17" s="358"/>
      <c r="J17" s="362"/>
    </row>
    <row r="18" spans="1:10">
      <c r="A18" s="341"/>
      <c r="B18" s="342" t="s">
        <v>80</v>
      </c>
      <c r="C18" s="343"/>
      <c r="D18" s="343"/>
      <c r="E18" s="343"/>
      <c r="F18" s="343"/>
      <c r="G18" s="77">
        <f>G17+G16+G15+G4</f>
        <v>100</v>
      </c>
      <c r="H18" s="343"/>
      <c r="I18" s="344"/>
      <c r="J18" s="344">
        <f>J5+J11+J15+J16+J17</f>
        <v>0</v>
      </c>
    </row>
  </sheetData>
  <mergeCells count="20">
    <mergeCell ref="G11:G14"/>
    <mergeCell ref="H11:H14"/>
    <mergeCell ref="I11:I14"/>
    <mergeCell ref="J11:J14"/>
    <mergeCell ref="F6:F9"/>
    <mergeCell ref="B10:C10"/>
    <mergeCell ref="A11:A14"/>
    <mergeCell ref="B11:B14"/>
    <mergeCell ref="C11:C14"/>
    <mergeCell ref="F11:F14"/>
    <mergeCell ref="A2:J2"/>
    <mergeCell ref="B4:C4"/>
    <mergeCell ref="B5:E5"/>
    <mergeCell ref="G5:G9"/>
    <mergeCell ref="H5:H9"/>
    <mergeCell ref="I5:I9"/>
    <mergeCell ref="J5:J9"/>
    <mergeCell ref="A6:A9"/>
    <mergeCell ref="B6:B9"/>
    <mergeCell ref="C6:C9"/>
  </mergeCells>
  <pageMargins left="0" right="0" top="0.39370078740157483" bottom="0" header="0" footer="0"/>
  <pageSetup paperSize="9" scale="4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3"/>
  <sheetViews>
    <sheetView showGridLines="0" view="pageBreakPreview" zoomScale="60" zoomScaleNormal="75" workbookViewId="0">
      <selection activeCell="H8" sqref="H8"/>
    </sheetView>
  </sheetViews>
  <sheetFormatPr defaultColWidth="8.85546875" defaultRowHeight="15" customHeight="1"/>
  <cols>
    <col min="1" max="1" width="4.85546875" style="18" customWidth="1"/>
    <col min="2" max="2" width="24.140625" style="18" customWidth="1"/>
    <col min="3" max="3" width="12.42578125" style="18" customWidth="1"/>
    <col min="4" max="4" width="22.85546875" style="18" customWidth="1"/>
    <col min="5" max="5" width="11.28515625" style="18" customWidth="1"/>
    <col min="6" max="6" width="18.28515625" style="18" customWidth="1"/>
    <col min="7" max="7" width="13.28515625" style="18" customWidth="1"/>
    <col min="8" max="8" width="35.85546875" style="18" customWidth="1"/>
    <col min="9" max="9" width="11.140625" style="18" customWidth="1"/>
    <col min="10" max="10" width="50.28515625" style="18" customWidth="1"/>
    <col min="11" max="14" width="8.85546875" style="18" customWidth="1"/>
    <col min="15" max="16384" width="8.85546875" style="18"/>
  </cols>
  <sheetData>
    <row r="1" spans="1:15" ht="72" customHeight="1">
      <c r="A1" s="129"/>
      <c r="B1" s="129"/>
      <c r="C1" s="129"/>
      <c r="D1" s="129"/>
      <c r="E1" s="129"/>
      <c r="F1" s="129"/>
      <c r="G1" s="129"/>
      <c r="H1" s="129"/>
      <c r="I1" s="473" t="s">
        <v>407</v>
      </c>
      <c r="J1" s="473"/>
      <c r="K1" s="125"/>
      <c r="L1" s="125"/>
      <c r="M1" s="125"/>
    </row>
    <row r="2" spans="1:15" ht="36.75" customHeight="1">
      <c r="A2" s="447" t="s">
        <v>124</v>
      </c>
      <c r="B2" s="448"/>
      <c r="C2" s="448"/>
      <c r="D2" s="448"/>
      <c r="E2" s="448"/>
      <c r="F2" s="448"/>
      <c r="G2" s="448"/>
      <c r="H2" s="448"/>
      <c r="I2" s="448"/>
      <c r="J2" s="448"/>
      <c r="K2" s="184"/>
      <c r="L2" s="184"/>
      <c r="M2" s="184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125</v>
      </c>
      <c r="G3" s="103" t="s">
        <v>6</v>
      </c>
      <c r="H3" s="103" t="s">
        <v>7</v>
      </c>
      <c r="I3" s="103" t="s">
        <v>8</v>
      </c>
      <c r="J3" s="103" t="s">
        <v>9</v>
      </c>
      <c r="K3" s="125"/>
      <c r="L3" s="125"/>
      <c r="M3" s="125"/>
    </row>
    <row r="4" spans="1:15" ht="53.25" customHeight="1">
      <c r="A4" s="454">
        <v>1</v>
      </c>
      <c r="B4" s="447" t="s">
        <v>126</v>
      </c>
      <c r="C4" s="447" t="s">
        <v>15</v>
      </c>
      <c r="D4" s="103" t="s">
        <v>16</v>
      </c>
      <c r="E4" s="103" t="s">
        <v>93</v>
      </c>
      <c r="F4" s="447" t="s">
        <v>58</v>
      </c>
      <c r="G4" s="454">
        <v>60</v>
      </c>
      <c r="H4" s="447" t="s">
        <v>127</v>
      </c>
      <c r="I4" s="468"/>
      <c r="J4" s="448"/>
      <c r="K4" s="125"/>
      <c r="L4" s="125"/>
      <c r="M4" s="125"/>
      <c r="O4" s="58"/>
    </row>
    <row r="5" spans="1:15" ht="50.25" customHeight="1">
      <c r="A5" s="448"/>
      <c r="B5" s="448"/>
      <c r="C5" s="448"/>
      <c r="D5" s="103" t="s">
        <v>18</v>
      </c>
      <c r="E5" s="103" t="s">
        <v>19</v>
      </c>
      <c r="F5" s="448"/>
      <c r="G5" s="448"/>
      <c r="H5" s="448"/>
      <c r="I5" s="468"/>
      <c r="J5" s="448"/>
      <c r="K5" s="125"/>
      <c r="L5" s="125"/>
      <c r="M5" s="125"/>
    </row>
    <row r="6" spans="1:15" ht="45" customHeight="1">
      <c r="A6" s="448"/>
      <c r="B6" s="448"/>
      <c r="C6" s="448"/>
      <c r="D6" s="103" t="s">
        <v>20</v>
      </c>
      <c r="E6" s="103" t="s">
        <v>95</v>
      </c>
      <c r="F6" s="448"/>
      <c r="G6" s="448"/>
      <c r="H6" s="448"/>
      <c r="I6" s="468"/>
      <c r="J6" s="448"/>
      <c r="K6" s="125"/>
      <c r="L6" s="125"/>
      <c r="M6" s="125"/>
    </row>
    <row r="7" spans="1:15" ht="53.25" customHeight="1">
      <c r="A7" s="448"/>
      <c r="B7" s="448"/>
      <c r="C7" s="448"/>
      <c r="D7" s="103" t="s">
        <v>22</v>
      </c>
      <c r="E7" s="103" t="s">
        <v>30</v>
      </c>
      <c r="F7" s="448"/>
      <c r="G7" s="448"/>
      <c r="H7" s="448"/>
      <c r="I7" s="468"/>
      <c r="J7" s="448"/>
      <c r="K7" s="125"/>
      <c r="L7" s="125"/>
      <c r="M7" s="125"/>
    </row>
    <row r="8" spans="1:15" ht="105" customHeight="1">
      <c r="A8" s="135">
        <v>2</v>
      </c>
      <c r="B8" s="103" t="s">
        <v>128</v>
      </c>
      <c r="C8" s="103" t="s">
        <v>15</v>
      </c>
      <c r="D8" s="103" t="s">
        <v>129</v>
      </c>
      <c r="E8" s="135">
        <v>100</v>
      </c>
      <c r="F8" s="103" t="s">
        <v>130</v>
      </c>
      <c r="G8" s="135">
        <v>15</v>
      </c>
      <c r="H8" s="103" t="s">
        <v>131</v>
      </c>
      <c r="I8" s="232"/>
      <c r="J8" s="232"/>
      <c r="K8" s="125"/>
      <c r="L8" s="125"/>
      <c r="M8" s="125"/>
    </row>
    <row r="9" spans="1:15" ht="210" customHeight="1">
      <c r="A9" s="135">
        <v>3</v>
      </c>
      <c r="B9" s="103" t="s">
        <v>67</v>
      </c>
      <c r="C9" s="103" t="s">
        <v>68</v>
      </c>
      <c r="D9" s="103" t="s">
        <v>69</v>
      </c>
      <c r="E9" s="103" t="s">
        <v>70</v>
      </c>
      <c r="F9" s="103" t="s">
        <v>71</v>
      </c>
      <c r="G9" s="135">
        <v>3</v>
      </c>
      <c r="H9" s="103" t="s">
        <v>82</v>
      </c>
      <c r="I9" s="225"/>
      <c r="J9" s="225"/>
      <c r="K9" s="125"/>
      <c r="L9" s="125"/>
      <c r="M9" s="125"/>
    </row>
    <row r="10" spans="1:15" ht="182.25" customHeight="1">
      <c r="A10" s="135">
        <v>4</v>
      </c>
      <c r="B10" s="103" t="s">
        <v>72</v>
      </c>
      <c r="C10" s="103" t="s">
        <v>54</v>
      </c>
      <c r="D10" s="103" t="s">
        <v>69</v>
      </c>
      <c r="E10" s="155">
        <v>1</v>
      </c>
      <c r="F10" s="103" t="s">
        <v>58</v>
      </c>
      <c r="G10" s="135">
        <v>2</v>
      </c>
      <c r="H10" s="103" t="s">
        <v>73</v>
      </c>
      <c r="I10" s="225"/>
      <c r="J10" s="225"/>
      <c r="K10" s="125"/>
      <c r="L10" s="125"/>
      <c r="M10" s="125"/>
    </row>
    <row r="11" spans="1:15" s="44" customFormat="1">
      <c r="A11" s="483">
        <v>5</v>
      </c>
      <c r="B11" s="486" t="s">
        <v>331</v>
      </c>
      <c r="C11" s="486" t="s">
        <v>15</v>
      </c>
      <c r="D11" s="267" t="s">
        <v>16</v>
      </c>
      <c r="E11" s="267" t="s">
        <v>455</v>
      </c>
      <c r="F11" s="486" t="s">
        <v>52</v>
      </c>
      <c r="G11" s="483">
        <v>5</v>
      </c>
      <c r="H11" s="474" t="s">
        <v>332</v>
      </c>
      <c r="I11" s="477"/>
      <c r="J11" s="480"/>
      <c r="K11" s="125"/>
      <c r="L11" s="125"/>
      <c r="M11" s="125"/>
    </row>
    <row r="12" spans="1:15" s="44" customFormat="1">
      <c r="A12" s="484"/>
      <c r="B12" s="484"/>
      <c r="C12" s="484"/>
      <c r="D12" s="267" t="s">
        <v>18</v>
      </c>
      <c r="E12" s="268">
        <v>80</v>
      </c>
      <c r="F12" s="484"/>
      <c r="G12" s="487"/>
      <c r="H12" s="475"/>
      <c r="I12" s="478"/>
      <c r="J12" s="481"/>
      <c r="K12" s="125"/>
      <c r="L12" s="125"/>
      <c r="M12" s="125"/>
    </row>
    <row r="13" spans="1:15" s="44" customFormat="1">
      <c r="A13" s="484"/>
      <c r="B13" s="484"/>
      <c r="C13" s="484"/>
      <c r="D13" s="267" t="s">
        <v>20</v>
      </c>
      <c r="E13" s="267" t="s">
        <v>456</v>
      </c>
      <c r="F13" s="484"/>
      <c r="G13" s="487"/>
      <c r="H13" s="475"/>
      <c r="I13" s="478"/>
      <c r="J13" s="481"/>
      <c r="K13" s="125"/>
      <c r="L13" s="125"/>
      <c r="M13" s="125"/>
    </row>
    <row r="14" spans="1:15" s="44" customFormat="1">
      <c r="A14" s="485"/>
      <c r="B14" s="485"/>
      <c r="C14" s="485"/>
      <c r="D14" s="267" t="s">
        <v>22</v>
      </c>
      <c r="E14" s="267" t="s">
        <v>453</v>
      </c>
      <c r="F14" s="485"/>
      <c r="G14" s="488"/>
      <c r="H14" s="476"/>
      <c r="I14" s="479"/>
      <c r="J14" s="482"/>
      <c r="K14" s="125"/>
      <c r="L14" s="125"/>
      <c r="M14" s="125"/>
    </row>
    <row r="15" spans="1:15" ht="75" customHeight="1">
      <c r="A15" s="142">
        <v>6</v>
      </c>
      <c r="B15" s="105" t="s">
        <v>74</v>
      </c>
      <c r="C15" s="105" t="s">
        <v>75</v>
      </c>
      <c r="D15" s="105" t="s">
        <v>65</v>
      </c>
      <c r="E15" s="141">
        <v>1</v>
      </c>
      <c r="F15" s="105" t="s">
        <v>58</v>
      </c>
      <c r="G15" s="142">
        <v>15</v>
      </c>
      <c r="H15" s="105" t="s">
        <v>73</v>
      </c>
      <c r="I15" s="121"/>
      <c r="J15" s="121"/>
      <c r="K15" s="125"/>
      <c r="L15" s="125"/>
      <c r="M15" s="125"/>
    </row>
    <row r="16" spans="1:15" ht="14.45" customHeight="1">
      <c r="A16" s="145"/>
      <c r="B16" s="144" t="s">
        <v>80</v>
      </c>
      <c r="C16" s="145"/>
      <c r="D16" s="145"/>
      <c r="E16" s="145"/>
      <c r="F16" s="145"/>
      <c r="G16" s="153">
        <f>G15+G10+G9+G8+G4+G11</f>
        <v>100</v>
      </c>
      <c r="H16" s="145"/>
      <c r="I16" s="145"/>
      <c r="J16" s="245">
        <f>J4+J8+J9+J10+J15+J11</f>
        <v>0</v>
      </c>
      <c r="K16" s="125"/>
      <c r="L16" s="125"/>
      <c r="M16" s="125"/>
    </row>
    <row r="17" spans="1:13" ht="14.45" customHeight="1">
      <c r="A17" s="152"/>
      <c r="B17" s="152"/>
      <c r="C17" s="152"/>
      <c r="D17" s="152"/>
      <c r="E17" s="192"/>
      <c r="F17" s="192"/>
      <c r="G17" s="152"/>
      <c r="H17" s="152"/>
      <c r="I17" s="152"/>
      <c r="J17" s="152"/>
      <c r="K17" s="125"/>
      <c r="L17" s="125"/>
      <c r="M17" s="125"/>
    </row>
    <row r="18" spans="1:13" ht="30" customHeight="1">
      <c r="A18" s="152"/>
      <c r="B18" s="103" t="s">
        <v>81</v>
      </c>
      <c r="C18" s="152"/>
      <c r="D18" s="152"/>
      <c r="E18" s="152"/>
      <c r="F18" s="152"/>
      <c r="G18" s="152"/>
      <c r="H18" s="152"/>
      <c r="I18" s="152"/>
      <c r="J18" s="152"/>
      <c r="K18" s="125"/>
      <c r="L18" s="125"/>
      <c r="M18" s="125"/>
    </row>
    <row r="23" spans="1:13" ht="81" customHeight="1"/>
  </sheetData>
  <mergeCells count="18">
    <mergeCell ref="H11:H14"/>
    <mergeCell ref="I11:I14"/>
    <mergeCell ref="J11:J14"/>
    <mergeCell ref="A11:A14"/>
    <mergeCell ref="B11:B14"/>
    <mergeCell ref="C11:C14"/>
    <mergeCell ref="F11:F14"/>
    <mergeCell ref="G11:G14"/>
    <mergeCell ref="I1:J1"/>
    <mergeCell ref="A2:J2"/>
    <mergeCell ref="A4:A7"/>
    <mergeCell ref="B4:B7"/>
    <mergeCell ref="C4:C7"/>
    <mergeCell ref="H4:H7"/>
    <mergeCell ref="G4:G7"/>
    <mergeCell ref="F4:F7"/>
    <mergeCell ref="I4:I7"/>
    <mergeCell ref="J4:J7"/>
  </mergeCells>
  <pageMargins left="0" right="0" top="0" bottom="0" header="0" footer="0"/>
  <pageSetup scale="50" fitToHeight="0"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showGridLines="0" view="pageBreakPreview" zoomScale="60" zoomScaleNormal="75" workbookViewId="0">
      <selection activeCell="H10" sqref="H10:H13"/>
    </sheetView>
  </sheetViews>
  <sheetFormatPr defaultColWidth="8.85546875" defaultRowHeight="15" customHeight="1"/>
  <cols>
    <col min="1" max="1" width="6.28515625" style="19" customWidth="1"/>
    <col min="2" max="2" width="23.42578125" style="19" customWidth="1"/>
    <col min="3" max="3" width="13" style="19" customWidth="1"/>
    <col min="4" max="4" width="24.42578125" style="19" customWidth="1"/>
    <col min="5" max="5" width="15.140625" style="19" customWidth="1"/>
    <col min="6" max="6" width="23.7109375" style="19" customWidth="1"/>
    <col min="7" max="7" width="12" style="19" customWidth="1"/>
    <col min="8" max="8" width="44.42578125" style="19" customWidth="1"/>
    <col min="9" max="9" width="11.42578125" style="19" customWidth="1"/>
    <col min="10" max="10" width="44.28515625" style="19" customWidth="1"/>
    <col min="11" max="14" width="8.85546875" style="19" customWidth="1"/>
    <col min="15" max="16384" width="8.85546875" style="19"/>
  </cols>
  <sheetData>
    <row r="1" spans="1:15" ht="73.5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408</v>
      </c>
      <c r="K1" s="125"/>
      <c r="L1" s="125"/>
      <c r="M1" s="125"/>
    </row>
    <row r="2" spans="1:15" ht="33.75" customHeight="1">
      <c r="A2" s="458" t="s">
        <v>359</v>
      </c>
      <c r="B2" s="472"/>
      <c r="C2" s="472"/>
      <c r="D2" s="472"/>
      <c r="E2" s="472"/>
      <c r="F2" s="472"/>
      <c r="G2" s="472"/>
      <c r="H2" s="472"/>
      <c r="I2" s="472"/>
      <c r="J2" s="472"/>
      <c r="K2" s="191"/>
      <c r="L2" s="191"/>
      <c r="M2" s="191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25"/>
      <c r="L3" s="125"/>
      <c r="M3" s="125"/>
    </row>
    <row r="4" spans="1:15" ht="50.25" customHeight="1">
      <c r="A4" s="135">
        <v>1</v>
      </c>
      <c r="B4" s="460" t="s">
        <v>132</v>
      </c>
      <c r="C4" s="461"/>
      <c r="D4" s="461"/>
      <c r="E4" s="135">
        <v>100</v>
      </c>
      <c r="F4" s="158"/>
      <c r="G4" s="135">
        <f>G5</f>
        <v>40</v>
      </c>
      <c r="H4" s="158"/>
      <c r="I4" s="158"/>
      <c r="J4" s="158"/>
      <c r="K4" s="125"/>
      <c r="L4" s="125"/>
      <c r="M4" s="125"/>
      <c r="O4" s="58"/>
    </row>
    <row r="5" spans="1:15" ht="24.75" customHeight="1">
      <c r="A5" s="103" t="s">
        <v>11</v>
      </c>
      <c r="B5" s="469" t="s">
        <v>27</v>
      </c>
      <c r="C5" s="470"/>
      <c r="D5" s="470"/>
      <c r="E5" s="470"/>
      <c r="F5" s="158"/>
      <c r="G5" s="135">
        <f>G6+G10</f>
        <v>40</v>
      </c>
      <c r="H5" s="158"/>
      <c r="I5" s="158"/>
      <c r="J5" s="158"/>
      <c r="K5" s="125"/>
      <c r="L5" s="125"/>
      <c r="M5" s="125"/>
    </row>
    <row r="6" spans="1:15" ht="43.5" customHeight="1">
      <c r="A6" s="447" t="s">
        <v>13</v>
      </c>
      <c r="B6" s="447" t="s">
        <v>32</v>
      </c>
      <c r="C6" s="447" t="s">
        <v>15</v>
      </c>
      <c r="D6" s="103" t="s">
        <v>16</v>
      </c>
      <c r="E6" s="103" t="s">
        <v>33</v>
      </c>
      <c r="F6" s="447" t="s">
        <v>58</v>
      </c>
      <c r="G6" s="454">
        <v>20</v>
      </c>
      <c r="H6" s="447" t="s">
        <v>133</v>
      </c>
      <c r="I6" s="468"/>
      <c r="J6" s="448"/>
      <c r="K6" s="125"/>
      <c r="L6" s="125"/>
      <c r="M6" s="125"/>
    </row>
    <row r="7" spans="1:15" ht="33.75" customHeight="1">
      <c r="A7" s="447"/>
      <c r="B7" s="448"/>
      <c r="C7" s="448"/>
      <c r="D7" s="103" t="s">
        <v>18</v>
      </c>
      <c r="E7" s="103" t="s">
        <v>35</v>
      </c>
      <c r="F7" s="448"/>
      <c r="G7" s="448"/>
      <c r="H7" s="448"/>
      <c r="I7" s="468"/>
      <c r="J7" s="448"/>
      <c r="K7" s="125"/>
      <c r="L7" s="125"/>
      <c r="M7" s="125"/>
    </row>
    <row r="8" spans="1:15" ht="28.5" customHeight="1">
      <c r="A8" s="447"/>
      <c r="B8" s="448"/>
      <c r="C8" s="448"/>
      <c r="D8" s="103" t="s">
        <v>20</v>
      </c>
      <c r="E8" s="103" t="s">
        <v>36</v>
      </c>
      <c r="F8" s="448"/>
      <c r="G8" s="448"/>
      <c r="H8" s="448"/>
      <c r="I8" s="468"/>
      <c r="J8" s="448"/>
      <c r="K8" s="125"/>
      <c r="L8" s="125"/>
      <c r="M8" s="125"/>
    </row>
    <row r="9" spans="1:15" ht="38.25" customHeight="1">
      <c r="A9" s="447"/>
      <c r="B9" s="448"/>
      <c r="C9" s="448"/>
      <c r="D9" s="103" t="s">
        <v>22</v>
      </c>
      <c r="E9" s="103" t="s">
        <v>30</v>
      </c>
      <c r="F9" s="448"/>
      <c r="G9" s="448"/>
      <c r="H9" s="448"/>
      <c r="I9" s="468"/>
      <c r="J9" s="448"/>
      <c r="K9" s="125"/>
      <c r="L9" s="125"/>
      <c r="M9" s="125"/>
    </row>
    <row r="10" spans="1:15" ht="39" customHeight="1">
      <c r="A10" s="447" t="s">
        <v>24</v>
      </c>
      <c r="B10" s="447" t="s">
        <v>38</v>
      </c>
      <c r="C10" s="447" t="s">
        <v>15</v>
      </c>
      <c r="D10" s="103" t="s">
        <v>16</v>
      </c>
      <c r="E10" s="103" t="s">
        <v>33</v>
      </c>
      <c r="F10" s="448"/>
      <c r="G10" s="454">
        <v>20</v>
      </c>
      <c r="H10" s="447" t="s">
        <v>134</v>
      </c>
      <c r="I10" s="468"/>
      <c r="J10" s="448"/>
      <c r="K10" s="125"/>
      <c r="L10" s="125"/>
      <c r="M10" s="125"/>
    </row>
    <row r="11" spans="1:15" ht="28.5" customHeight="1">
      <c r="A11" s="447"/>
      <c r="B11" s="448"/>
      <c r="C11" s="448"/>
      <c r="D11" s="103" t="s">
        <v>18</v>
      </c>
      <c r="E11" s="103" t="s">
        <v>35</v>
      </c>
      <c r="F11" s="448"/>
      <c r="G11" s="448"/>
      <c r="H11" s="448"/>
      <c r="I11" s="468"/>
      <c r="J11" s="448"/>
      <c r="K11" s="125"/>
      <c r="L11" s="125"/>
      <c r="M11" s="125"/>
    </row>
    <row r="12" spans="1:15" ht="42.75" customHeight="1">
      <c r="A12" s="447"/>
      <c r="B12" s="448"/>
      <c r="C12" s="448"/>
      <c r="D12" s="103" t="s">
        <v>20</v>
      </c>
      <c r="E12" s="103" t="s">
        <v>36</v>
      </c>
      <c r="F12" s="448"/>
      <c r="G12" s="448"/>
      <c r="H12" s="448"/>
      <c r="I12" s="468"/>
      <c r="J12" s="448"/>
      <c r="K12" s="125"/>
      <c r="L12" s="125"/>
      <c r="M12" s="125"/>
    </row>
    <row r="13" spans="1:15" ht="57.75" customHeight="1">
      <c r="A13" s="447"/>
      <c r="B13" s="448"/>
      <c r="C13" s="448"/>
      <c r="D13" s="103" t="s">
        <v>22</v>
      </c>
      <c r="E13" s="103" t="s">
        <v>30</v>
      </c>
      <c r="F13" s="448"/>
      <c r="G13" s="448"/>
      <c r="H13" s="448"/>
      <c r="I13" s="468"/>
      <c r="J13" s="448"/>
      <c r="K13" s="125"/>
      <c r="L13" s="125"/>
      <c r="M13" s="125"/>
    </row>
    <row r="14" spans="1:15" ht="136.5" customHeight="1">
      <c r="A14" s="135">
        <v>2</v>
      </c>
      <c r="B14" s="103" t="s">
        <v>135</v>
      </c>
      <c r="C14" s="103" t="s">
        <v>15</v>
      </c>
      <c r="D14" s="103" t="s">
        <v>65</v>
      </c>
      <c r="E14" s="135">
        <v>90</v>
      </c>
      <c r="F14" s="103" t="s">
        <v>79</v>
      </c>
      <c r="G14" s="135">
        <v>15</v>
      </c>
      <c r="H14" s="103" t="s">
        <v>136</v>
      </c>
      <c r="I14" s="139"/>
      <c r="J14" s="137"/>
      <c r="K14" s="125"/>
      <c r="L14" s="125"/>
      <c r="M14" s="125"/>
    </row>
    <row r="15" spans="1:15" ht="178.9" customHeight="1">
      <c r="A15" s="135">
        <v>3</v>
      </c>
      <c r="B15" s="103" t="s">
        <v>137</v>
      </c>
      <c r="C15" s="103" t="s">
        <v>15</v>
      </c>
      <c r="D15" s="103" t="s">
        <v>65</v>
      </c>
      <c r="E15" s="135">
        <v>95</v>
      </c>
      <c r="F15" s="103" t="s">
        <v>79</v>
      </c>
      <c r="G15" s="135">
        <v>10</v>
      </c>
      <c r="H15" s="103" t="s">
        <v>138</v>
      </c>
      <c r="I15" s="139"/>
      <c r="J15" s="137"/>
      <c r="K15" s="125"/>
      <c r="L15" s="125"/>
      <c r="M15" s="125"/>
    </row>
    <row r="16" spans="1:15" ht="154.5" customHeight="1">
      <c r="A16" s="135">
        <v>4</v>
      </c>
      <c r="B16" s="103" t="s">
        <v>139</v>
      </c>
      <c r="C16" s="103" t="s">
        <v>140</v>
      </c>
      <c r="D16" s="103" t="s">
        <v>129</v>
      </c>
      <c r="E16" s="135">
        <v>100</v>
      </c>
      <c r="F16" s="103" t="s">
        <v>79</v>
      </c>
      <c r="G16" s="135">
        <v>10</v>
      </c>
      <c r="H16" s="103" t="s">
        <v>131</v>
      </c>
      <c r="I16" s="137"/>
      <c r="J16" s="137"/>
      <c r="K16" s="125"/>
      <c r="L16" s="125"/>
      <c r="M16" s="125"/>
    </row>
    <row r="17" spans="1:13" ht="180" customHeight="1">
      <c r="A17" s="103" t="s">
        <v>66</v>
      </c>
      <c r="B17" s="103" t="s">
        <v>67</v>
      </c>
      <c r="C17" s="103" t="s">
        <v>68</v>
      </c>
      <c r="D17" s="103" t="s">
        <v>69</v>
      </c>
      <c r="E17" s="103" t="s">
        <v>70</v>
      </c>
      <c r="F17" s="103" t="s">
        <v>71</v>
      </c>
      <c r="G17" s="135">
        <v>3</v>
      </c>
      <c r="H17" s="103" t="s">
        <v>82</v>
      </c>
      <c r="I17" s="107"/>
      <c r="J17" s="107"/>
      <c r="K17" s="125"/>
      <c r="L17" s="125"/>
      <c r="M17" s="125"/>
    </row>
    <row r="18" spans="1:13" ht="183" customHeight="1">
      <c r="A18" s="103" t="s">
        <v>88</v>
      </c>
      <c r="B18" s="103" t="s">
        <v>72</v>
      </c>
      <c r="C18" s="103" t="s">
        <v>54</v>
      </c>
      <c r="D18" s="103" t="s">
        <v>69</v>
      </c>
      <c r="E18" s="155">
        <v>1</v>
      </c>
      <c r="F18" s="103" t="s">
        <v>58</v>
      </c>
      <c r="G18" s="135">
        <v>2</v>
      </c>
      <c r="H18" s="103" t="s">
        <v>73</v>
      </c>
      <c r="I18" s="107"/>
      <c r="J18" s="107"/>
      <c r="K18" s="125"/>
      <c r="L18" s="125"/>
      <c r="M18" s="125"/>
    </row>
    <row r="19" spans="1:13" ht="54" customHeight="1">
      <c r="A19" s="185" t="s">
        <v>89</v>
      </c>
      <c r="B19" s="185" t="s">
        <v>141</v>
      </c>
      <c r="C19" s="185" t="s">
        <v>15</v>
      </c>
      <c r="D19" s="185" t="s">
        <v>65</v>
      </c>
      <c r="E19" s="185" t="s">
        <v>142</v>
      </c>
      <c r="F19" s="224" t="s">
        <v>58</v>
      </c>
      <c r="G19" s="118">
        <v>5</v>
      </c>
      <c r="H19" s="185" t="s">
        <v>143</v>
      </c>
      <c r="I19" s="137"/>
      <c r="J19" s="137"/>
      <c r="K19" s="125"/>
      <c r="L19" s="125"/>
      <c r="M19" s="125"/>
    </row>
    <row r="20" spans="1:13" ht="75" customHeight="1">
      <c r="A20" s="105" t="s">
        <v>90</v>
      </c>
      <c r="B20" s="105" t="s">
        <v>144</v>
      </c>
      <c r="C20" s="105" t="s">
        <v>145</v>
      </c>
      <c r="D20" s="105" t="s">
        <v>65</v>
      </c>
      <c r="E20" s="141">
        <v>1</v>
      </c>
      <c r="F20" s="105" t="s">
        <v>146</v>
      </c>
      <c r="G20" s="142">
        <v>3</v>
      </c>
      <c r="H20" s="105" t="s">
        <v>73</v>
      </c>
      <c r="I20" s="141"/>
      <c r="J20" s="121"/>
      <c r="K20" s="125"/>
      <c r="L20" s="125"/>
      <c r="M20" s="125"/>
    </row>
    <row r="21" spans="1:13" s="44" customFormat="1">
      <c r="A21" s="483">
        <v>9</v>
      </c>
      <c r="B21" s="486" t="s">
        <v>331</v>
      </c>
      <c r="C21" s="486" t="s">
        <v>15</v>
      </c>
      <c r="D21" s="267" t="s">
        <v>16</v>
      </c>
      <c r="E21" s="267" t="s">
        <v>455</v>
      </c>
      <c r="F21" s="486" t="s">
        <v>52</v>
      </c>
      <c r="G21" s="483">
        <v>2</v>
      </c>
      <c r="H21" s="474" t="s">
        <v>332</v>
      </c>
      <c r="I21" s="477"/>
      <c r="J21" s="480"/>
      <c r="K21" s="125"/>
      <c r="L21" s="125"/>
      <c r="M21" s="125"/>
    </row>
    <row r="22" spans="1:13" s="44" customFormat="1">
      <c r="A22" s="484"/>
      <c r="B22" s="484"/>
      <c r="C22" s="484"/>
      <c r="D22" s="267" t="s">
        <v>18</v>
      </c>
      <c r="E22" s="268">
        <v>80</v>
      </c>
      <c r="F22" s="484"/>
      <c r="G22" s="487"/>
      <c r="H22" s="475"/>
      <c r="I22" s="478"/>
      <c r="J22" s="481"/>
      <c r="K22" s="125"/>
      <c r="L22" s="125"/>
      <c r="M22" s="125"/>
    </row>
    <row r="23" spans="1:13" s="44" customFormat="1">
      <c r="A23" s="484"/>
      <c r="B23" s="484"/>
      <c r="C23" s="484"/>
      <c r="D23" s="267" t="s">
        <v>20</v>
      </c>
      <c r="E23" s="267" t="s">
        <v>456</v>
      </c>
      <c r="F23" s="484"/>
      <c r="G23" s="487"/>
      <c r="H23" s="475"/>
      <c r="I23" s="478"/>
      <c r="J23" s="481"/>
      <c r="K23" s="125"/>
      <c r="L23" s="125"/>
      <c r="M23" s="125"/>
    </row>
    <row r="24" spans="1:13" s="44" customFormat="1" ht="48.75" customHeight="1">
      <c r="A24" s="485"/>
      <c r="B24" s="485"/>
      <c r="C24" s="485"/>
      <c r="D24" s="267" t="s">
        <v>22</v>
      </c>
      <c r="E24" s="267" t="s">
        <v>453</v>
      </c>
      <c r="F24" s="485"/>
      <c r="G24" s="488"/>
      <c r="H24" s="476"/>
      <c r="I24" s="479"/>
      <c r="J24" s="482"/>
      <c r="K24" s="125"/>
      <c r="L24" s="125"/>
      <c r="M24" s="125"/>
    </row>
    <row r="25" spans="1:13" ht="147.75" customHeight="1">
      <c r="A25" s="103" t="s">
        <v>122</v>
      </c>
      <c r="B25" s="103" t="s">
        <v>147</v>
      </c>
      <c r="C25" s="103" t="s">
        <v>77</v>
      </c>
      <c r="D25" s="103" t="s">
        <v>65</v>
      </c>
      <c r="E25" s="103" t="s">
        <v>78</v>
      </c>
      <c r="F25" s="103" t="s">
        <v>79</v>
      </c>
      <c r="G25" s="135">
        <v>5</v>
      </c>
      <c r="H25" s="103" t="s">
        <v>83</v>
      </c>
      <c r="I25" s="234"/>
      <c r="J25" s="137"/>
      <c r="K25" s="125"/>
      <c r="L25" s="125"/>
      <c r="M25" s="125"/>
    </row>
    <row r="26" spans="1:13" ht="105" customHeight="1">
      <c r="A26" s="103" t="s">
        <v>333</v>
      </c>
      <c r="B26" s="103" t="s">
        <v>148</v>
      </c>
      <c r="C26" s="103" t="s">
        <v>149</v>
      </c>
      <c r="D26" s="103" t="s">
        <v>65</v>
      </c>
      <c r="E26" s="135">
        <v>0</v>
      </c>
      <c r="F26" s="103" t="s">
        <v>79</v>
      </c>
      <c r="G26" s="135">
        <v>5</v>
      </c>
      <c r="H26" s="103" t="s">
        <v>150</v>
      </c>
      <c r="I26" s="137"/>
      <c r="J26" s="137"/>
      <c r="K26" s="125"/>
      <c r="L26" s="125"/>
      <c r="M26" s="125"/>
    </row>
    <row r="27" spans="1:13" ht="14.45" customHeight="1">
      <c r="A27" s="145"/>
      <c r="B27" s="144" t="s">
        <v>80</v>
      </c>
      <c r="C27" s="145"/>
      <c r="D27" s="145"/>
      <c r="E27" s="145"/>
      <c r="F27" s="145"/>
      <c r="G27" s="153">
        <f>G26+G25+G20+G19+G18+G17+G16+G15+G14+G4+G21</f>
        <v>100</v>
      </c>
      <c r="H27" s="145"/>
      <c r="I27" s="145"/>
      <c r="J27" s="245">
        <f>J6+J10+J14+J15+J16+J17+J18+J19+J20+J25+J26+J21</f>
        <v>0</v>
      </c>
      <c r="K27" s="125"/>
      <c r="L27" s="125"/>
      <c r="M27" s="125"/>
    </row>
    <row r="28" spans="1:13" ht="13.5" customHeight="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25"/>
      <c r="L28" s="125"/>
      <c r="M28" s="125"/>
    </row>
    <row r="29" spans="1:13" ht="30" customHeight="1">
      <c r="A29" s="152"/>
      <c r="B29" s="103" t="s">
        <v>81</v>
      </c>
      <c r="C29" s="152"/>
      <c r="D29" s="152"/>
      <c r="E29" s="152"/>
      <c r="F29" s="152"/>
      <c r="G29" s="152"/>
      <c r="H29" s="152"/>
      <c r="I29" s="152"/>
      <c r="J29" s="152"/>
      <c r="K29" s="125"/>
      <c r="L29" s="125"/>
      <c r="M29" s="125"/>
    </row>
    <row r="34" ht="60" customHeight="1"/>
  </sheetData>
  <mergeCells count="26">
    <mergeCell ref="H21:H24"/>
    <mergeCell ref="I21:I24"/>
    <mergeCell ref="J21:J24"/>
    <mergeCell ref="I10:I13"/>
    <mergeCell ref="J10:J13"/>
    <mergeCell ref="A21:A24"/>
    <mergeCell ref="B21:B24"/>
    <mergeCell ref="C21:C24"/>
    <mergeCell ref="F21:F24"/>
    <mergeCell ref="G21:G24"/>
    <mergeCell ref="A2:J2"/>
    <mergeCell ref="A6:A9"/>
    <mergeCell ref="A10:A13"/>
    <mergeCell ref="B5:E5"/>
    <mergeCell ref="B4:D4"/>
    <mergeCell ref="F6:F13"/>
    <mergeCell ref="H6:H9"/>
    <mergeCell ref="H10:H13"/>
    <mergeCell ref="G6:G9"/>
    <mergeCell ref="G10:G13"/>
    <mergeCell ref="B6:B9"/>
    <mergeCell ref="C6:C9"/>
    <mergeCell ref="B10:B13"/>
    <mergeCell ref="C10:C13"/>
    <mergeCell ref="I6:I9"/>
    <mergeCell ref="J6:J9"/>
  </mergeCells>
  <pageMargins left="0" right="0" top="0" bottom="0" header="0" footer="0"/>
  <pageSetup scale="47" fitToHeight="0" orientation="portrait" r:id="rId1"/>
  <headerFooter>
    <oddFooter>&amp;C&amp;"Helvetica Neue,Regular"&amp;12&amp;K000000&amp;P</oddFooter>
  </headerFooter>
  <rowBreaks count="1" manualBreakCount="1">
    <brk id="2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showGridLines="0" view="pageBreakPreview" zoomScale="60" zoomScaleNormal="68" workbookViewId="0">
      <selection activeCell="H4" sqref="H4:H7"/>
    </sheetView>
  </sheetViews>
  <sheetFormatPr defaultColWidth="8.85546875" defaultRowHeight="15" customHeight="1"/>
  <cols>
    <col min="1" max="1" width="5.85546875" style="20" customWidth="1"/>
    <col min="2" max="2" width="24.42578125" style="20" customWidth="1"/>
    <col min="3" max="3" width="13.5703125" style="20" customWidth="1"/>
    <col min="4" max="4" width="23.85546875" style="20" customWidth="1"/>
    <col min="5" max="5" width="10" style="20" customWidth="1"/>
    <col min="6" max="6" width="19.42578125" style="20" customWidth="1"/>
    <col min="7" max="7" width="11.28515625" style="20" customWidth="1"/>
    <col min="8" max="8" width="31.85546875" style="20" customWidth="1"/>
    <col min="9" max="9" width="9.42578125" style="20" customWidth="1"/>
    <col min="10" max="10" width="44" style="20" customWidth="1"/>
    <col min="11" max="11" width="9.140625" style="20" customWidth="1"/>
    <col min="12" max="12" width="8.85546875" style="20" customWidth="1"/>
    <col min="13" max="16384" width="8.85546875" style="20"/>
  </cols>
  <sheetData>
    <row r="1" spans="1:15" ht="60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409</v>
      </c>
      <c r="K1" s="129"/>
      <c r="L1" s="134"/>
    </row>
    <row r="2" spans="1:15" ht="40.5" customHeight="1">
      <c r="A2" s="489" t="s">
        <v>344</v>
      </c>
      <c r="B2" s="490"/>
      <c r="C2" s="490"/>
      <c r="D2" s="490"/>
      <c r="E2" s="490"/>
      <c r="F2" s="490"/>
      <c r="G2" s="490"/>
      <c r="H2" s="490"/>
      <c r="I2" s="490"/>
      <c r="J2" s="490"/>
      <c r="K2" s="187"/>
      <c r="L2" s="134"/>
    </row>
    <row r="3" spans="1:15" ht="66.75" customHeight="1">
      <c r="A3" s="103" t="s">
        <v>0</v>
      </c>
      <c r="B3" s="103" t="s">
        <v>151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29"/>
      <c r="L3" s="134"/>
    </row>
    <row r="4" spans="1:15" ht="29.25" customHeight="1">
      <c r="A4" s="454">
        <v>1</v>
      </c>
      <c r="B4" s="447" t="s">
        <v>152</v>
      </c>
      <c r="C4" s="447" t="s">
        <v>15</v>
      </c>
      <c r="D4" s="103" t="s">
        <v>16</v>
      </c>
      <c r="E4" s="103" t="s">
        <v>93</v>
      </c>
      <c r="F4" s="447" t="s">
        <v>58</v>
      </c>
      <c r="G4" s="454">
        <v>40</v>
      </c>
      <c r="H4" s="447" t="s">
        <v>153</v>
      </c>
      <c r="I4" s="471"/>
      <c r="J4" s="448"/>
      <c r="K4" s="129"/>
      <c r="L4" s="134"/>
      <c r="O4" s="58"/>
    </row>
    <row r="5" spans="1:15" ht="22.5" customHeight="1">
      <c r="A5" s="448"/>
      <c r="B5" s="448"/>
      <c r="C5" s="448"/>
      <c r="D5" s="103" t="s">
        <v>18</v>
      </c>
      <c r="E5" s="103" t="s">
        <v>19</v>
      </c>
      <c r="F5" s="448"/>
      <c r="G5" s="448"/>
      <c r="H5" s="448"/>
      <c r="I5" s="471"/>
      <c r="J5" s="448"/>
      <c r="K5" s="129"/>
      <c r="L5" s="134"/>
    </row>
    <row r="6" spans="1:15" ht="42" customHeight="1">
      <c r="A6" s="448"/>
      <c r="B6" s="448"/>
      <c r="C6" s="448"/>
      <c r="D6" s="103" t="s">
        <v>20</v>
      </c>
      <c r="E6" s="103" t="s">
        <v>95</v>
      </c>
      <c r="F6" s="448"/>
      <c r="G6" s="448"/>
      <c r="H6" s="448"/>
      <c r="I6" s="471"/>
      <c r="J6" s="448"/>
      <c r="K6" s="129"/>
      <c r="L6" s="134"/>
    </row>
    <row r="7" spans="1:15" ht="19.5" customHeight="1">
      <c r="A7" s="448"/>
      <c r="B7" s="448"/>
      <c r="C7" s="448"/>
      <c r="D7" s="103" t="s">
        <v>22</v>
      </c>
      <c r="E7" s="103" t="s">
        <v>30</v>
      </c>
      <c r="F7" s="448"/>
      <c r="G7" s="448"/>
      <c r="H7" s="448"/>
      <c r="I7" s="471"/>
      <c r="J7" s="448"/>
      <c r="K7" s="129"/>
      <c r="L7" s="134"/>
    </row>
    <row r="8" spans="1:15" ht="123.75" customHeight="1">
      <c r="A8" s="135">
        <v>2</v>
      </c>
      <c r="B8" s="103" t="s">
        <v>154</v>
      </c>
      <c r="C8" s="103" t="s">
        <v>15</v>
      </c>
      <c r="D8" s="103" t="s">
        <v>65</v>
      </c>
      <c r="E8" s="135">
        <v>100</v>
      </c>
      <c r="F8" s="103" t="s">
        <v>79</v>
      </c>
      <c r="G8" s="135">
        <v>15</v>
      </c>
      <c r="H8" s="103" t="s">
        <v>155</v>
      </c>
      <c r="I8" s="137"/>
      <c r="J8" s="137"/>
      <c r="K8" s="129"/>
      <c r="L8" s="134"/>
    </row>
    <row r="9" spans="1:15" ht="75" customHeight="1">
      <c r="A9" s="135">
        <v>3</v>
      </c>
      <c r="B9" s="103" t="s">
        <v>156</v>
      </c>
      <c r="C9" s="103" t="s">
        <v>119</v>
      </c>
      <c r="D9" s="103" t="s">
        <v>65</v>
      </c>
      <c r="E9" s="135">
        <v>0</v>
      </c>
      <c r="F9" s="103" t="s">
        <v>58</v>
      </c>
      <c r="G9" s="135">
        <v>10</v>
      </c>
      <c r="H9" s="103" t="s">
        <v>157</v>
      </c>
      <c r="I9" s="137"/>
      <c r="J9" s="137"/>
      <c r="K9" s="129"/>
      <c r="L9" s="134"/>
    </row>
    <row r="10" spans="1:15" ht="123" customHeight="1">
      <c r="A10" s="135">
        <v>4</v>
      </c>
      <c r="B10" s="103" t="s">
        <v>158</v>
      </c>
      <c r="C10" s="103" t="s">
        <v>15</v>
      </c>
      <c r="D10" s="103" t="s">
        <v>65</v>
      </c>
      <c r="E10" s="135">
        <v>95</v>
      </c>
      <c r="F10" s="103" t="s">
        <v>79</v>
      </c>
      <c r="G10" s="135">
        <v>15</v>
      </c>
      <c r="H10" s="103" t="s">
        <v>159</v>
      </c>
      <c r="I10" s="137"/>
      <c r="J10" s="137"/>
      <c r="K10" s="129"/>
      <c r="L10" s="134"/>
    </row>
    <row r="11" spans="1:15" ht="79.5" customHeight="1">
      <c r="A11" s="103" t="s">
        <v>66</v>
      </c>
      <c r="B11" s="185" t="s">
        <v>141</v>
      </c>
      <c r="C11" s="185" t="s">
        <v>15</v>
      </c>
      <c r="D11" s="185" t="s">
        <v>65</v>
      </c>
      <c r="E11" s="185" t="s">
        <v>142</v>
      </c>
      <c r="F11" s="220" t="s">
        <v>58</v>
      </c>
      <c r="G11" s="118">
        <v>10</v>
      </c>
      <c r="H11" s="185" t="s">
        <v>143</v>
      </c>
      <c r="I11" s="110"/>
      <c r="J11" s="110"/>
      <c r="K11" s="129"/>
      <c r="L11" s="134"/>
    </row>
    <row r="12" spans="1:15" ht="75" customHeight="1">
      <c r="A12" s="105" t="s">
        <v>88</v>
      </c>
      <c r="B12" s="105" t="s">
        <v>144</v>
      </c>
      <c r="C12" s="105" t="s">
        <v>145</v>
      </c>
      <c r="D12" s="105" t="s">
        <v>65</v>
      </c>
      <c r="E12" s="141">
        <v>1</v>
      </c>
      <c r="F12" s="105" t="s">
        <v>58</v>
      </c>
      <c r="G12" s="142">
        <v>5</v>
      </c>
      <c r="H12" s="105" t="s">
        <v>73</v>
      </c>
      <c r="I12" s="141"/>
      <c r="J12" s="121"/>
      <c r="K12" s="129"/>
      <c r="L12" s="134"/>
    </row>
    <row r="13" spans="1:15" ht="132" customHeight="1">
      <c r="A13" s="103" t="s">
        <v>89</v>
      </c>
      <c r="B13" s="103" t="s">
        <v>148</v>
      </c>
      <c r="C13" s="103" t="s">
        <v>149</v>
      </c>
      <c r="D13" s="103" t="s">
        <v>65</v>
      </c>
      <c r="E13" s="135">
        <v>0</v>
      </c>
      <c r="F13" s="103" t="s">
        <v>79</v>
      </c>
      <c r="G13" s="135">
        <v>5</v>
      </c>
      <c r="H13" s="103" t="s">
        <v>150</v>
      </c>
      <c r="I13" s="137"/>
      <c r="J13" s="137"/>
      <c r="K13" s="129"/>
      <c r="L13" s="134"/>
    </row>
    <row r="14" spans="1:15" ht="14.45" customHeight="1">
      <c r="A14" s="145"/>
      <c r="B14" s="144" t="s">
        <v>80</v>
      </c>
      <c r="C14" s="145"/>
      <c r="D14" s="145"/>
      <c r="E14" s="145"/>
      <c r="F14" s="145"/>
      <c r="G14" s="153">
        <f>G13+G12+G11+G10+G9+G8+G4</f>
        <v>100</v>
      </c>
      <c r="H14" s="145"/>
      <c r="I14" s="145"/>
      <c r="J14" s="245">
        <f>J4+J8+J9+J10+J11+J12+J13</f>
        <v>0</v>
      </c>
      <c r="K14" s="129"/>
      <c r="L14" s="134"/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" right="0" top="0" bottom="0" header="0" footer="0"/>
  <pageSetup scale="53" fitToHeight="0"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4"/>
  <sheetViews>
    <sheetView showGridLines="0" view="pageBreakPreview" zoomScale="60" zoomScaleNormal="71" workbookViewId="0">
      <selection activeCell="H4" sqref="H4:H7"/>
    </sheetView>
  </sheetViews>
  <sheetFormatPr defaultColWidth="8.85546875" defaultRowHeight="15" customHeight="1"/>
  <cols>
    <col min="1" max="1" width="4.42578125" style="21" customWidth="1"/>
    <col min="2" max="2" width="24" style="21" customWidth="1"/>
    <col min="3" max="3" width="11.7109375" style="21" customWidth="1"/>
    <col min="4" max="4" width="24.7109375" style="21" customWidth="1"/>
    <col min="5" max="5" width="10.85546875" style="21" customWidth="1"/>
    <col min="6" max="6" width="18.7109375" style="21" customWidth="1"/>
    <col min="7" max="7" width="11.7109375" style="21" customWidth="1"/>
    <col min="8" max="8" width="29.85546875" style="21" customWidth="1"/>
    <col min="9" max="9" width="13.42578125" style="21" customWidth="1"/>
    <col min="10" max="10" width="42.85546875" style="21" customWidth="1"/>
    <col min="11" max="11" width="8.85546875" style="21" customWidth="1"/>
    <col min="12" max="16384" width="8.85546875" style="21"/>
  </cols>
  <sheetData>
    <row r="1" spans="1:15" ht="60" customHeight="1">
      <c r="A1" s="129"/>
      <c r="B1" s="129"/>
      <c r="C1" s="129"/>
      <c r="D1" s="129"/>
      <c r="E1" s="129"/>
      <c r="F1" s="129"/>
      <c r="G1" s="129"/>
      <c r="H1" s="129"/>
      <c r="I1" s="129"/>
      <c r="J1" s="124" t="s">
        <v>410</v>
      </c>
    </row>
    <row r="2" spans="1:15" ht="32.25" customHeight="1">
      <c r="A2" s="489" t="s">
        <v>343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5" ht="67.5" customHeight="1">
      <c r="A3" s="103" t="s">
        <v>0</v>
      </c>
      <c r="B3" s="103" t="s">
        <v>151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5" ht="40.5" customHeight="1">
      <c r="A4" s="454">
        <v>1</v>
      </c>
      <c r="B4" s="447" t="s">
        <v>152</v>
      </c>
      <c r="C4" s="447" t="s">
        <v>15</v>
      </c>
      <c r="D4" s="103" t="s">
        <v>16</v>
      </c>
      <c r="E4" s="103" t="s">
        <v>93</v>
      </c>
      <c r="F4" s="447" t="s">
        <v>58</v>
      </c>
      <c r="G4" s="454">
        <v>40</v>
      </c>
      <c r="H4" s="447" t="s">
        <v>153</v>
      </c>
      <c r="I4" s="468"/>
      <c r="J4" s="448"/>
      <c r="O4" s="58"/>
    </row>
    <row r="5" spans="1:15" ht="36.75" customHeight="1">
      <c r="A5" s="448"/>
      <c r="B5" s="448"/>
      <c r="C5" s="448"/>
      <c r="D5" s="103" t="s">
        <v>18</v>
      </c>
      <c r="E5" s="103" t="s">
        <v>19</v>
      </c>
      <c r="F5" s="448"/>
      <c r="G5" s="448"/>
      <c r="H5" s="448"/>
      <c r="I5" s="468"/>
      <c r="J5" s="448"/>
    </row>
    <row r="6" spans="1:15" ht="40.5" customHeight="1">
      <c r="A6" s="448"/>
      <c r="B6" s="448"/>
      <c r="C6" s="448"/>
      <c r="D6" s="103" t="s">
        <v>20</v>
      </c>
      <c r="E6" s="103" t="s">
        <v>95</v>
      </c>
      <c r="F6" s="448"/>
      <c r="G6" s="448"/>
      <c r="H6" s="448"/>
      <c r="I6" s="468"/>
      <c r="J6" s="448"/>
    </row>
    <row r="7" spans="1:15" ht="23.25" customHeight="1">
      <c r="A7" s="448"/>
      <c r="B7" s="448"/>
      <c r="C7" s="448"/>
      <c r="D7" s="103" t="s">
        <v>22</v>
      </c>
      <c r="E7" s="103" t="s">
        <v>30</v>
      </c>
      <c r="F7" s="448"/>
      <c r="G7" s="448"/>
      <c r="H7" s="448"/>
      <c r="I7" s="468"/>
      <c r="J7" s="448"/>
    </row>
    <row r="8" spans="1:15" ht="120" customHeight="1">
      <c r="A8" s="115">
        <v>2</v>
      </c>
      <c r="B8" s="117" t="s">
        <v>154</v>
      </c>
      <c r="C8" s="117" t="s">
        <v>15</v>
      </c>
      <c r="D8" s="117" t="s">
        <v>65</v>
      </c>
      <c r="E8" s="115">
        <v>100</v>
      </c>
      <c r="F8" s="117" t="s">
        <v>79</v>
      </c>
      <c r="G8" s="115">
        <v>15</v>
      </c>
      <c r="H8" s="117" t="s">
        <v>160</v>
      </c>
      <c r="I8" s="190"/>
      <c r="J8" s="122"/>
    </row>
    <row r="9" spans="1:15" ht="75" customHeight="1">
      <c r="A9" s="5">
        <v>3</v>
      </c>
      <c r="B9" s="4" t="s">
        <v>156</v>
      </c>
      <c r="C9" s="4" t="s">
        <v>119</v>
      </c>
      <c r="D9" s="4" t="s">
        <v>65</v>
      </c>
      <c r="E9" s="5">
        <v>0</v>
      </c>
      <c r="F9" s="4" t="s">
        <v>58</v>
      </c>
      <c r="G9" s="5">
        <v>10</v>
      </c>
      <c r="H9" s="4" t="s">
        <v>157</v>
      </c>
      <c r="I9" s="6"/>
      <c r="J9" s="6"/>
    </row>
    <row r="10" spans="1:15" ht="120" customHeight="1">
      <c r="A10" s="5">
        <v>4</v>
      </c>
      <c r="B10" s="100" t="s">
        <v>158</v>
      </c>
      <c r="C10" s="100" t="s">
        <v>15</v>
      </c>
      <c r="D10" s="100" t="s">
        <v>65</v>
      </c>
      <c r="E10" s="102">
        <v>95</v>
      </c>
      <c r="F10" s="100" t="s">
        <v>79</v>
      </c>
      <c r="G10" s="102">
        <v>15</v>
      </c>
      <c r="H10" s="100" t="s">
        <v>159</v>
      </c>
      <c r="I10" s="8"/>
      <c r="J10" s="6"/>
    </row>
    <row r="11" spans="1:15" ht="77.25" customHeight="1">
      <c r="A11" s="4" t="s">
        <v>66</v>
      </c>
      <c r="B11" s="100" t="s">
        <v>141</v>
      </c>
      <c r="C11" s="100" t="s">
        <v>15</v>
      </c>
      <c r="D11" s="100" t="s">
        <v>65</v>
      </c>
      <c r="E11" s="100" t="s">
        <v>142</v>
      </c>
      <c r="F11" s="222" t="s">
        <v>58</v>
      </c>
      <c r="G11" s="102">
        <v>10</v>
      </c>
      <c r="H11" s="100" t="s">
        <v>143</v>
      </c>
      <c r="I11" s="61"/>
      <c r="J11" s="101"/>
    </row>
    <row r="12" spans="1:15" ht="75" customHeight="1">
      <c r="A12" s="87" t="s">
        <v>88</v>
      </c>
      <c r="B12" s="87" t="s">
        <v>144</v>
      </c>
      <c r="C12" s="87" t="s">
        <v>145</v>
      </c>
      <c r="D12" s="87" t="s">
        <v>65</v>
      </c>
      <c r="E12" s="90">
        <v>1</v>
      </c>
      <c r="F12" s="87" t="s">
        <v>58</v>
      </c>
      <c r="G12" s="82">
        <v>5</v>
      </c>
      <c r="H12" s="87" t="s">
        <v>73</v>
      </c>
      <c r="I12" s="90"/>
      <c r="J12" s="96"/>
    </row>
    <row r="13" spans="1:15" ht="105" customHeight="1">
      <c r="A13" s="4" t="s">
        <v>89</v>
      </c>
      <c r="B13" s="4" t="s">
        <v>148</v>
      </c>
      <c r="C13" s="4" t="s">
        <v>149</v>
      </c>
      <c r="D13" s="4" t="s">
        <v>65</v>
      </c>
      <c r="E13" s="5">
        <v>0</v>
      </c>
      <c r="F13" s="4" t="s">
        <v>79</v>
      </c>
      <c r="G13" s="5">
        <v>5</v>
      </c>
      <c r="H13" s="4" t="s">
        <v>150</v>
      </c>
      <c r="I13" s="6"/>
      <c r="J13" s="6"/>
    </row>
    <row r="14" spans="1:15" ht="14.45" customHeight="1">
      <c r="A14" s="7"/>
      <c r="B14" s="16" t="s">
        <v>80</v>
      </c>
      <c r="C14" s="7"/>
      <c r="D14" s="7"/>
      <c r="E14" s="7"/>
      <c r="F14" s="7"/>
      <c r="G14" s="13">
        <f>G13+G12+G11+G10+G9+G8+G4</f>
        <v>100</v>
      </c>
      <c r="H14" s="7"/>
      <c r="I14" s="7"/>
      <c r="J14" s="246">
        <f>J4+J8+J9+J10+J11+J12+J13</f>
        <v>0</v>
      </c>
    </row>
  </sheetData>
  <mergeCells count="9">
    <mergeCell ref="A2:J2"/>
    <mergeCell ref="H4:H7"/>
    <mergeCell ref="A4:A7"/>
    <mergeCell ref="B4:B7"/>
    <mergeCell ref="C4:C7"/>
    <mergeCell ref="F4:F7"/>
    <mergeCell ref="G4:G7"/>
    <mergeCell ref="I4:I7"/>
    <mergeCell ref="J4:J7"/>
  </mergeCells>
  <pageMargins left="0" right="0" top="0" bottom="0" header="0" footer="0"/>
  <pageSetup scale="54" fitToHeight="0"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2"/>
  <sheetViews>
    <sheetView showGridLines="0" view="pageBreakPreview" zoomScale="60" zoomScaleNormal="70" workbookViewId="0">
      <selection activeCell="H4" sqref="H4:H7"/>
    </sheetView>
  </sheetViews>
  <sheetFormatPr defaultColWidth="8.85546875" defaultRowHeight="15" customHeight="1"/>
  <cols>
    <col min="1" max="1" width="7.7109375" style="22" customWidth="1"/>
    <col min="2" max="2" width="25.42578125" style="22" customWidth="1"/>
    <col min="3" max="3" width="14.28515625" style="22" customWidth="1"/>
    <col min="4" max="4" width="22.7109375" style="22" customWidth="1"/>
    <col min="5" max="5" width="10.28515625" style="22" customWidth="1"/>
    <col min="6" max="6" width="18.85546875" style="22" customWidth="1"/>
    <col min="7" max="7" width="16.42578125" style="22" customWidth="1"/>
    <col min="8" max="8" width="29.28515625" style="22" customWidth="1"/>
    <col min="9" max="9" width="11.85546875" style="22" customWidth="1"/>
    <col min="10" max="10" width="35.28515625" style="22" customWidth="1"/>
    <col min="11" max="11" width="25.7109375" style="22" customWidth="1"/>
    <col min="12" max="14" width="8.85546875" style="22" customWidth="1"/>
    <col min="15" max="16384" width="8.85546875" style="22"/>
  </cols>
  <sheetData>
    <row r="1" spans="1:15" ht="82.5" customHeight="1">
      <c r="A1" s="129"/>
      <c r="B1" s="129"/>
      <c r="C1" s="129"/>
      <c r="D1" s="129"/>
      <c r="E1" s="129"/>
      <c r="F1" s="129"/>
      <c r="G1" s="129"/>
      <c r="H1" s="129"/>
      <c r="I1" s="473" t="s">
        <v>411</v>
      </c>
      <c r="J1" s="473"/>
      <c r="K1" s="125"/>
      <c r="L1" s="125"/>
      <c r="M1" s="125"/>
    </row>
    <row r="2" spans="1:15" ht="31.5" customHeight="1">
      <c r="A2" s="458" t="s">
        <v>161</v>
      </c>
      <c r="B2" s="472"/>
      <c r="C2" s="472"/>
      <c r="D2" s="472"/>
      <c r="E2" s="472"/>
      <c r="F2" s="472"/>
      <c r="G2" s="472"/>
      <c r="H2" s="472"/>
      <c r="I2" s="472"/>
      <c r="J2" s="472"/>
      <c r="K2" s="187"/>
      <c r="L2" s="187"/>
      <c r="M2" s="187"/>
    </row>
    <row r="3" spans="1:15" ht="4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25"/>
      <c r="L3" s="125"/>
      <c r="M3" s="125"/>
    </row>
    <row r="4" spans="1:15" ht="37.5" customHeight="1">
      <c r="A4" s="447" t="s">
        <v>162</v>
      </c>
      <c r="B4" s="447" t="s">
        <v>163</v>
      </c>
      <c r="C4" s="447" t="s">
        <v>15</v>
      </c>
      <c r="D4" s="103" t="s">
        <v>16</v>
      </c>
      <c r="E4" s="103" t="s">
        <v>93</v>
      </c>
      <c r="F4" s="447" t="s">
        <v>58</v>
      </c>
      <c r="G4" s="454">
        <v>60</v>
      </c>
      <c r="H4" s="447" t="s">
        <v>164</v>
      </c>
      <c r="I4" s="471"/>
      <c r="J4" s="448"/>
      <c r="K4" s="188"/>
      <c r="L4" s="125"/>
      <c r="M4" s="125"/>
      <c r="O4" s="58"/>
    </row>
    <row r="5" spans="1:15" ht="37.5" customHeight="1">
      <c r="A5" s="447"/>
      <c r="B5" s="448"/>
      <c r="C5" s="448"/>
      <c r="D5" s="103" t="s">
        <v>18</v>
      </c>
      <c r="E5" s="103" t="s">
        <v>19</v>
      </c>
      <c r="F5" s="448"/>
      <c r="G5" s="448"/>
      <c r="H5" s="448"/>
      <c r="I5" s="471"/>
      <c r="J5" s="448"/>
      <c r="K5" s="188"/>
      <c r="L5" s="125"/>
      <c r="M5" s="125"/>
    </row>
    <row r="6" spans="1:15" ht="30.75" customHeight="1">
      <c r="A6" s="447"/>
      <c r="B6" s="448"/>
      <c r="C6" s="448"/>
      <c r="D6" s="103" t="s">
        <v>20</v>
      </c>
      <c r="E6" s="103" t="s">
        <v>95</v>
      </c>
      <c r="F6" s="448"/>
      <c r="G6" s="448"/>
      <c r="H6" s="448"/>
      <c r="I6" s="471"/>
      <c r="J6" s="448"/>
      <c r="K6" s="188"/>
      <c r="L6" s="125"/>
      <c r="M6" s="125"/>
    </row>
    <row r="7" spans="1:15" ht="65.25" customHeight="1">
      <c r="A7" s="447"/>
      <c r="B7" s="448"/>
      <c r="C7" s="448"/>
      <c r="D7" s="103" t="s">
        <v>22</v>
      </c>
      <c r="E7" s="103" t="s">
        <v>30</v>
      </c>
      <c r="F7" s="448"/>
      <c r="G7" s="448"/>
      <c r="H7" s="448"/>
      <c r="I7" s="471"/>
      <c r="J7" s="448"/>
      <c r="K7" s="188"/>
      <c r="L7" s="125"/>
      <c r="M7" s="125"/>
    </row>
    <row r="8" spans="1:15" ht="135.75" customHeight="1">
      <c r="A8" s="117" t="s">
        <v>50</v>
      </c>
      <c r="B8" s="117" t="s">
        <v>128</v>
      </c>
      <c r="C8" s="117" t="s">
        <v>15</v>
      </c>
      <c r="D8" s="117" t="s">
        <v>165</v>
      </c>
      <c r="E8" s="115">
        <v>100</v>
      </c>
      <c r="F8" s="117" t="s">
        <v>166</v>
      </c>
      <c r="G8" s="115">
        <v>20</v>
      </c>
      <c r="H8" s="117" t="s">
        <v>167</v>
      </c>
      <c r="I8" s="122"/>
      <c r="J8" s="189"/>
      <c r="K8" s="125"/>
      <c r="L8" s="125"/>
      <c r="M8" s="125"/>
    </row>
    <row r="9" spans="1:15" ht="87" customHeight="1">
      <c r="A9" s="111" t="s">
        <v>53</v>
      </c>
      <c r="B9" s="108" t="s">
        <v>141</v>
      </c>
      <c r="C9" s="108" t="s">
        <v>15</v>
      </c>
      <c r="D9" s="108" t="s">
        <v>65</v>
      </c>
      <c r="E9" s="108" t="s">
        <v>142</v>
      </c>
      <c r="F9" s="223" t="s">
        <v>58</v>
      </c>
      <c r="G9" s="109">
        <v>10</v>
      </c>
      <c r="H9" s="108" t="s">
        <v>143</v>
      </c>
      <c r="I9" s="61"/>
      <c r="J9" s="180"/>
      <c r="K9" s="125"/>
      <c r="L9" s="125"/>
      <c r="M9" s="125"/>
    </row>
    <row r="10" spans="1:15" ht="75" customHeight="1">
      <c r="A10" s="119" t="s">
        <v>64</v>
      </c>
      <c r="B10" s="108" t="s">
        <v>144</v>
      </c>
      <c r="C10" s="108" t="s">
        <v>145</v>
      </c>
      <c r="D10" s="108" t="s">
        <v>65</v>
      </c>
      <c r="E10" s="61">
        <v>1</v>
      </c>
      <c r="F10" s="108" t="s">
        <v>58</v>
      </c>
      <c r="G10" s="109">
        <v>5</v>
      </c>
      <c r="H10" s="108" t="s">
        <v>73</v>
      </c>
      <c r="I10" s="120"/>
      <c r="J10" s="181"/>
      <c r="K10" s="125"/>
      <c r="L10" s="125"/>
      <c r="M10" s="125"/>
    </row>
    <row r="11" spans="1:15" ht="116.25" customHeight="1">
      <c r="A11" s="111" t="s">
        <v>66</v>
      </c>
      <c r="B11" s="111" t="s">
        <v>148</v>
      </c>
      <c r="C11" s="111" t="s">
        <v>149</v>
      </c>
      <c r="D11" s="111" t="s">
        <v>65</v>
      </c>
      <c r="E11" s="113">
        <v>0</v>
      </c>
      <c r="F11" s="111" t="s">
        <v>79</v>
      </c>
      <c r="G11" s="113">
        <v>5</v>
      </c>
      <c r="H11" s="111" t="s">
        <v>150</v>
      </c>
      <c r="I11" s="112"/>
      <c r="J11" s="180"/>
      <c r="K11" s="125"/>
      <c r="L11" s="125"/>
      <c r="M11" s="125"/>
    </row>
    <row r="12" spans="1:15" ht="14.45" customHeight="1">
      <c r="A12" s="7"/>
      <c r="B12" s="16" t="s">
        <v>80</v>
      </c>
      <c r="C12" s="7"/>
      <c r="D12" s="7"/>
      <c r="E12" s="7"/>
      <c r="F12" s="7"/>
      <c r="G12" s="13">
        <f>G8+G4+G9+G10+G11</f>
        <v>100</v>
      </c>
      <c r="H12" s="7"/>
      <c r="I12" s="7"/>
      <c r="J12" s="247">
        <f>J4+J8+J9+J10+J11</f>
        <v>0</v>
      </c>
      <c r="K12" s="125"/>
      <c r="L12" s="125"/>
      <c r="M12" s="125"/>
    </row>
  </sheetData>
  <mergeCells count="10">
    <mergeCell ref="I1:J1"/>
    <mergeCell ref="A2:J2"/>
    <mergeCell ref="B4:B7"/>
    <mergeCell ref="A4:A7"/>
    <mergeCell ref="C4:C7"/>
    <mergeCell ref="F4:F7"/>
    <mergeCell ref="G4:G7"/>
    <mergeCell ref="H4:H7"/>
    <mergeCell ref="I4:I7"/>
    <mergeCell ref="J4:J7"/>
  </mergeCells>
  <pageMargins left="0" right="0" top="0" bottom="0" header="0" footer="0"/>
  <pageSetup scale="54" fitToHeight="0"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5"/>
  <sheetViews>
    <sheetView showGridLines="0" view="pageBreakPreview" zoomScale="80" zoomScaleNormal="74" zoomScaleSheetLayoutView="80" workbookViewId="0">
      <selection activeCell="H6" sqref="H6:H9"/>
    </sheetView>
  </sheetViews>
  <sheetFormatPr defaultColWidth="8.85546875" defaultRowHeight="15" customHeight="1"/>
  <cols>
    <col min="1" max="1" width="6.42578125" style="23" customWidth="1"/>
    <col min="2" max="2" width="26" style="23" customWidth="1"/>
    <col min="3" max="3" width="12" style="23" customWidth="1"/>
    <col min="4" max="4" width="29" style="23" customWidth="1"/>
    <col min="5" max="5" width="11.7109375" style="23" customWidth="1"/>
    <col min="6" max="6" width="19.7109375" style="23" customWidth="1"/>
    <col min="7" max="7" width="11.28515625" style="23" customWidth="1"/>
    <col min="8" max="8" width="37.42578125" style="23" customWidth="1"/>
    <col min="9" max="9" width="8.7109375" style="23" customWidth="1"/>
    <col min="10" max="10" width="36.5703125" style="23" customWidth="1"/>
    <col min="11" max="11" width="37.42578125" style="23" customWidth="1"/>
    <col min="12" max="13" width="9.140625" style="23" customWidth="1"/>
    <col min="14" max="14" width="8.85546875" style="23" customWidth="1"/>
    <col min="15" max="16384" width="8.85546875" style="23"/>
  </cols>
  <sheetData>
    <row r="1" spans="1:15" ht="79.5" customHeight="1">
      <c r="A1" s="129"/>
      <c r="B1" s="129"/>
      <c r="C1" s="129"/>
      <c r="D1" s="129"/>
      <c r="E1" s="129"/>
      <c r="F1" s="129"/>
      <c r="G1" s="129"/>
      <c r="H1" s="129"/>
      <c r="I1" s="457" t="s">
        <v>412</v>
      </c>
      <c r="J1" s="457"/>
      <c r="K1" s="129"/>
      <c r="L1" s="129"/>
      <c r="M1" s="129"/>
    </row>
    <row r="2" spans="1:15" ht="32.25" customHeight="1">
      <c r="A2" s="458" t="s">
        <v>168</v>
      </c>
      <c r="B2" s="472"/>
      <c r="C2" s="472"/>
      <c r="D2" s="472"/>
      <c r="E2" s="472"/>
      <c r="F2" s="472"/>
      <c r="G2" s="472"/>
      <c r="H2" s="472"/>
      <c r="I2" s="472"/>
      <c r="J2" s="472"/>
      <c r="K2" s="184"/>
      <c r="L2" s="184"/>
      <c r="M2" s="184"/>
    </row>
    <row r="3" spans="1:15" ht="42.75" customHeight="1">
      <c r="A3" s="103" t="s">
        <v>0</v>
      </c>
      <c r="B3" s="103" t="s">
        <v>1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29"/>
      <c r="L3" s="129"/>
      <c r="M3" s="129"/>
    </row>
    <row r="4" spans="1:15" ht="36" customHeight="1">
      <c r="A4" s="135">
        <v>1</v>
      </c>
      <c r="B4" s="460" t="s">
        <v>10</v>
      </c>
      <c r="C4" s="461"/>
      <c r="D4" s="137"/>
      <c r="E4" s="135">
        <v>100</v>
      </c>
      <c r="F4" s="158"/>
      <c r="G4" s="135">
        <f>G5+G14+G27</f>
        <v>45</v>
      </c>
      <c r="H4" s="158"/>
      <c r="I4" s="137"/>
      <c r="J4" s="137"/>
      <c r="K4" s="129"/>
      <c r="L4" s="129"/>
      <c r="M4" s="129"/>
      <c r="O4" s="58"/>
    </row>
    <row r="5" spans="1:15" ht="27" customHeight="1">
      <c r="A5" s="103" t="s">
        <v>11</v>
      </c>
      <c r="B5" s="469" t="s">
        <v>12</v>
      </c>
      <c r="C5" s="470"/>
      <c r="D5" s="137"/>
      <c r="E5" s="137"/>
      <c r="F5" s="456" t="s">
        <v>351</v>
      </c>
      <c r="G5" s="135">
        <f>G6+G10</f>
        <v>20</v>
      </c>
      <c r="H5" s="158"/>
      <c r="I5" s="137"/>
      <c r="J5" s="137"/>
      <c r="K5" s="129"/>
      <c r="L5" s="129"/>
      <c r="M5" s="129"/>
    </row>
    <row r="6" spans="1:15" ht="34.5" customHeight="1">
      <c r="A6" s="447" t="s">
        <v>13</v>
      </c>
      <c r="B6" s="447" t="s">
        <v>348</v>
      </c>
      <c r="C6" s="447" t="s">
        <v>15</v>
      </c>
      <c r="D6" s="103" t="s">
        <v>16</v>
      </c>
      <c r="E6" s="103" t="s">
        <v>462</v>
      </c>
      <c r="F6" s="451"/>
      <c r="G6" s="454">
        <v>10</v>
      </c>
      <c r="H6" s="447" t="s">
        <v>468</v>
      </c>
      <c r="I6" s="471"/>
      <c r="J6" s="448"/>
      <c r="K6" s="129"/>
      <c r="L6" s="129"/>
      <c r="M6" s="129"/>
    </row>
    <row r="7" spans="1:15" ht="30.75" customHeight="1">
      <c r="A7" s="447"/>
      <c r="B7" s="448"/>
      <c r="C7" s="448"/>
      <c r="D7" s="103" t="s">
        <v>18</v>
      </c>
      <c r="E7" s="103" t="s">
        <v>463</v>
      </c>
      <c r="F7" s="451"/>
      <c r="G7" s="448"/>
      <c r="H7" s="448"/>
      <c r="I7" s="471"/>
      <c r="J7" s="448"/>
      <c r="K7" s="129"/>
      <c r="L7" s="129"/>
      <c r="M7" s="129"/>
    </row>
    <row r="8" spans="1:15" ht="23.25" customHeight="1">
      <c r="A8" s="447"/>
      <c r="B8" s="448"/>
      <c r="C8" s="448"/>
      <c r="D8" s="103" t="s">
        <v>20</v>
      </c>
      <c r="E8" s="103" t="s">
        <v>455</v>
      </c>
      <c r="F8" s="451"/>
      <c r="G8" s="448"/>
      <c r="H8" s="448"/>
      <c r="I8" s="471"/>
      <c r="J8" s="448"/>
      <c r="K8" s="129"/>
      <c r="L8" s="129"/>
      <c r="M8" s="129"/>
    </row>
    <row r="9" spans="1:15" ht="19.5" customHeight="1">
      <c r="A9" s="447"/>
      <c r="B9" s="448"/>
      <c r="C9" s="448"/>
      <c r="D9" s="103" t="s">
        <v>22</v>
      </c>
      <c r="E9" s="103" t="s">
        <v>456</v>
      </c>
      <c r="F9" s="451"/>
      <c r="G9" s="448"/>
      <c r="H9" s="448"/>
      <c r="I9" s="471"/>
      <c r="J9" s="448"/>
      <c r="K9" s="129"/>
      <c r="L9" s="129"/>
      <c r="M9" s="129"/>
    </row>
    <row r="10" spans="1:15" ht="36.75" customHeight="1">
      <c r="A10" s="447" t="s">
        <v>24</v>
      </c>
      <c r="B10" s="456" t="s">
        <v>25</v>
      </c>
      <c r="C10" s="456" t="s">
        <v>15</v>
      </c>
      <c r="D10" s="185" t="s">
        <v>16</v>
      </c>
      <c r="E10" s="402" t="s">
        <v>462</v>
      </c>
      <c r="F10" s="451"/>
      <c r="G10" s="450">
        <v>10</v>
      </c>
      <c r="H10" s="447" t="s">
        <v>468</v>
      </c>
      <c r="I10" s="468"/>
      <c r="J10" s="448"/>
      <c r="K10" s="129"/>
      <c r="L10" s="129"/>
      <c r="M10" s="129"/>
    </row>
    <row r="11" spans="1:15" ht="32.25" customHeight="1">
      <c r="A11" s="447"/>
      <c r="B11" s="448"/>
      <c r="C11" s="448"/>
      <c r="D11" s="103" t="s">
        <v>18</v>
      </c>
      <c r="E11" s="402" t="s">
        <v>463</v>
      </c>
      <c r="F11" s="451"/>
      <c r="G11" s="448"/>
      <c r="H11" s="448"/>
      <c r="I11" s="468"/>
      <c r="J11" s="448"/>
      <c r="K11" s="129"/>
      <c r="L11" s="129"/>
      <c r="M11" s="129"/>
    </row>
    <row r="12" spans="1:15" ht="21.75" customHeight="1">
      <c r="A12" s="447"/>
      <c r="B12" s="448"/>
      <c r="C12" s="448"/>
      <c r="D12" s="103" t="s">
        <v>20</v>
      </c>
      <c r="E12" s="402" t="s">
        <v>455</v>
      </c>
      <c r="F12" s="451"/>
      <c r="G12" s="448"/>
      <c r="H12" s="448"/>
      <c r="I12" s="468"/>
      <c r="J12" s="448"/>
      <c r="K12" s="129"/>
      <c r="L12" s="129"/>
      <c r="M12" s="129"/>
    </row>
    <row r="13" spans="1:15" ht="20.25" customHeight="1">
      <c r="A13" s="447"/>
      <c r="B13" s="448"/>
      <c r="C13" s="448"/>
      <c r="D13" s="103" t="s">
        <v>22</v>
      </c>
      <c r="E13" s="402" t="s">
        <v>456</v>
      </c>
      <c r="F13" s="451"/>
      <c r="G13" s="448"/>
      <c r="H13" s="448"/>
      <c r="I13" s="468"/>
      <c r="J13" s="448"/>
      <c r="K13" s="129"/>
      <c r="L13" s="129"/>
      <c r="M13" s="129"/>
    </row>
    <row r="14" spans="1:15" ht="26.25" customHeight="1">
      <c r="A14" s="103" t="s">
        <v>26</v>
      </c>
      <c r="B14" s="469" t="s">
        <v>27</v>
      </c>
      <c r="C14" s="470"/>
      <c r="D14" s="137"/>
      <c r="E14" s="137"/>
      <c r="F14" s="451"/>
      <c r="G14" s="135">
        <f>G15+G19+G23</f>
        <v>15</v>
      </c>
      <c r="H14" s="158"/>
      <c r="I14" s="158"/>
      <c r="J14" s="158"/>
      <c r="K14" s="129"/>
      <c r="L14" s="129"/>
      <c r="M14" s="129"/>
    </row>
    <row r="15" spans="1:15" ht="42.75" customHeight="1">
      <c r="A15" s="447" t="s">
        <v>28</v>
      </c>
      <c r="B15" s="447" t="s">
        <v>29</v>
      </c>
      <c r="C15" s="447" t="s">
        <v>15</v>
      </c>
      <c r="D15" s="103" t="s">
        <v>16</v>
      </c>
      <c r="E15" s="402" t="s">
        <v>462</v>
      </c>
      <c r="F15" s="451"/>
      <c r="G15" s="454">
        <v>5</v>
      </c>
      <c r="H15" s="447" t="s">
        <v>469</v>
      </c>
      <c r="I15" s="448"/>
      <c r="J15" s="448"/>
      <c r="K15" s="129"/>
      <c r="L15" s="129"/>
      <c r="M15" s="129"/>
    </row>
    <row r="16" spans="1:15" ht="42.75" customHeight="1">
      <c r="A16" s="447"/>
      <c r="B16" s="448"/>
      <c r="C16" s="448"/>
      <c r="D16" s="103" t="s">
        <v>18</v>
      </c>
      <c r="E16" s="402" t="s">
        <v>463</v>
      </c>
      <c r="F16" s="451"/>
      <c r="G16" s="448"/>
      <c r="H16" s="448"/>
      <c r="I16" s="448"/>
      <c r="J16" s="448"/>
      <c r="K16" s="129"/>
      <c r="L16" s="129"/>
      <c r="M16" s="129"/>
    </row>
    <row r="17" spans="1:13" ht="15.75" customHeight="1">
      <c r="A17" s="447"/>
      <c r="B17" s="448"/>
      <c r="C17" s="448"/>
      <c r="D17" s="103" t="s">
        <v>20</v>
      </c>
      <c r="E17" s="402" t="s">
        <v>455</v>
      </c>
      <c r="F17" s="451"/>
      <c r="G17" s="448"/>
      <c r="H17" s="448"/>
      <c r="I17" s="448"/>
      <c r="J17" s="448"/>
      <c r="K17" s="129"/>
      <c r="L17" s="129"/>
      <c r="M17" s="129"/>
    </row>
    <row r="18" spans="1:13" ht="20.25" customHeight="1">
      <c r="A18" s="447"/>
      <c r="B18" s="448"/>
      <c r="C18" s="448"/>
      <c r="D18" s="103" t="s">
        <v>22</v>
      </c>
      <c r="E18" s="402" t="s">
        <v>465</v>
      </c>
      <c r="F18" s="451"/>
      <c r="G18" s="448"/>
      <c r="H18" s="448"/>
      <c r="I18" s="448"/>
      <c r="J18" s="448"/>
      <c r="K18" s="129"/>
      <c r="L18" s="129"/>
      <c r="M18" s="129"/>
    </row>
    <row r="19" spans="1:13" ht="32.25" customHeight="1">
      <c r="A19" s="447" t="s">
        <v>31</v>
      </c>
      <c r="B19" s="447" t="s">
        <v>32</v>
      </c>
      <c r="C19" s="447" t="s">
        <v>15</v>
      </c>
      <c r="D19" s="103" t="s">
        <v>16</v>
      </c>
      <c r="E19" s="103" t="s">
        <v>33</v>
      </c>
      <c r="F19" s="451"/>
      <c r="G19" s="454">
        <v>5</v>
      </c>
      <c r="H19" s="447" t="s">
        <v>34</v>
      </c>
      <c r="I19" s="468"/>
      <c r="J19" s="448"/>
      <c r="K19" s="129"/>
      <c r="L19" s="129"/>
      <c r="M19" s="129"/>
    </row>
    <row r="20" spans="1:13" ht="35.25" customHeight="1">
      <c r="A20" s="447"/>
      <c r="B20" s="448"/>
      <c r="C20" s="448"/>
      <c r="D20" s="103" t="s">
        <v>18</v>
      </c>
      <c r="E20" s="103" t="s">
        <v>35</v>
      </c>
      <c r="F20" s="451"/>
      <c r="G20" s="448"/>
      <c r="H20" s="448"/>
      <c r="I20" s="468"/>
      <c r="J20" s="448"/>
      <c r="K20" s="129"/>
      <c r="L20" s="129"/>
      <c r="M20" s="129"/>
    </row>
    <row r="21" spans="1:13" ht="33.75" customHeight="1">
      <c r="A21" s="447"/>
      <c r="B21" s="448"/>
      <c r="C21" s="448"/>
      <c r="D21" s="103" t="s">
        <v>20</v>
      </c>
      <c r="E21" s="103" t="s">
        <v>36</v>
      </c>
      <c r="F21" s="451"/>
      <c r="G21" s="448"/>
      <c r="H21" s="448"/>
      <c r="I21" s="468"/>
      <c r="J21" s="448"/>
      <c r="K21" s="129"/>
      <c r="L21" s="129"/>
      <c r="M21" s="129"/>
    </row>
    <row r="22" spans="1:13" ht="30.75" customHeight="1">
      <c r="A22" s="447"/>
      <c r="B22" s="448"/>
      <c r="C22" s="448"/>
      <c r="D22" s="103" t="s">
        <v>22</v>
      </c>
      <c r="E22" s="103" t="s">
        <v>30</v>
      </c>
      <c r="F22" s="451"/>
      <c r="G22" s="448"/>
      <c r="H22" s="448"/>
      <c r="I22" s="468"/>
      <c r="J22" s="448"/>
      <c r="K22" s="129"/>
      <c r="L22" s="129"/>
      <c r="M22" s="129"/>
    </row>
    <row r="23" spans="1:13" ht="42.75" customHeight="1">
      <c r="A23" s="447" t="s">
        <v>37</v>
      </c>
      <c r="B23" s="447" t="s">
        <v>38</v>
      </c>
      <c r="C23" s="447" t="s">
        <v>15</v>
      </c>
      <c r="D23" s="103" t="s">
        <v>16</v>
      </c>
      <c r="E23" s="103" t="s">
        <v>33</v>
      </c>
      <c r="F23" s="451"/>
      <c r="G23" s="454">
        <v>5</v>
      </c>
      <c r="H23" s="447" t="s">
        <v>39</v>
      </c>
      <c r="I23" s="468"/>
      <c r="J23" s="448"/>
      <c r="K23" s="129"/>
      <c r="L23" s="129"/>
      <c r="M23" s="129"/>
    </row>
    <row r="24" spans="1:13" ht="42.75" customHeight="1">
      <c r="A24" s="447"/>
      <c r="B24" s="448"/>
      <c r="C24" s="448"/>
      <c r="D24" s="103" t="s">
        <v>18</v>
      </c>
      <c r="E24" s="103" t="s">
        <v>35</v>
      </c>
      <c r="F24" s="451"/>
      <c r="G24" s="448"/>
      <c r="H24" s="448"/>
      <c r="I24" s="468"/>
      <c r="J24" s="448"/>
      <c r="K24" s="129"/>
      <c r="L24" s="129"/>
      <c r="M24" s="129"/>
    </row>
    <row r="25" spans="1:13" ht="21" customHeight="1">
      <c r="A25" s="447"/>
      <c r="B25" s="448"/>
      <c r="C25" s="448"/>
      <c r="D25" s="103" t="s">
        <v>20</v>
      </c>
      <c r="E25" s="103" t="s">
        <v>36</v>
      </c>
      <c r="F25" s="451"/>
      <c r="G25" s="448"/>
      <c r="H25" s="448"/>
      <c r="I25" s="468"/>
      <c r="J25" s="448"/>
      <c r="K25" s="129"/>
      <c r="L25" s="129"/>
      <c r="M25" s="129"/>
    </row>
    <row r="26" spans="1:13" ht="37.5" customHeight="1">
      <c r="A26" s="447"/>
      <c r="B26" s="448"/>
      <c r="C26" s="448"/>
      <c r="D26" s="103" t="s">
        <v>22</v>
      </c>
      <c r="E26" s="103" t="s">
        <v>30</v>
      </c>
      <c r="F26" s="451"/>
      <c r="G26" s="448"/>
      <c r="H26" s="448"/>
      <c r="I26" s="468"/>
      <c r="J26" s="448"/>
      <c r="K26" s="129"/>
      <c r="L26" s="129"/>
      <c r="M26" s="129"/>
    </row>
    <row r="27" spans="1:13" ht="29.25" customHeight="1">
      <c r="A27" s="103" t="s">
        <v>40</v>
      </c>
      <c r="B27" s="469" t="s">
        <v>41</v>
      </c>
      <c r="C27" s="470"/>
      <c r="D27" s="137"/>
      <c r="E27" s="137"/>
      <c r="F27" s="451"/>
      <c r="G27" s="135">
        <f>G28+G32</f>
        <v>10</v>
      </c>
      <c r="H27" s="158"/>
      <c r="I27" s="158"/>
      <c r="J27" s="158"/>
      <c r="K27" s="129"/>
      <c r="L27" s="129"/>
      <c r="M27" s="129"/>
    </row>
    <row r="28" spans="1:13" ht="38.25" customHeight="1">
      <c r="A28" s="447" t="s">
        <v>42</v>
      </c>
      <c r="B28" s="447" t="s">
        <v>346</v>
      </c>
      <c r="C28" s="447" t="s">
        <v>15</v>
      </c>
      <c r="D28" s="103" t="s">
        <v>16</v>
      </c>
      <c r="E28" s="103" t="s">
        <v>17</v>
      </c>
      <c r="F28" s="451"/>
      <c r="G28" s="454">
        <v>5</v>
      </c>
      <c r="H28" s="447" t="s">
        <v>92</v>
      </c>
      <c r="I28" s="448"/>
      <c r="J28" s="448"/>
      <c r="K28" s="129"/>
      <c r="L28" s="129"/>
      <c r="M28" s="129"/>
    </row>
    <row r="29" spans="1:13" ht="29.45" customHeight="1">
      <c r="A29" s="447"/>
      <c r="B29" s="448"/>
      <c r="C29" s="448"/>
      <c r="D29" s="103" t="s">
        <v>18</v>
      </c>
      <c r="E29" s="103" t="s">
        <v>19</v>
      </c>
      <c r="F29" s="451"/>
      <c r="G29" s="448"/>
      <c r="H29" s="448"/>
      <c r="I29" s="448"/>
      <c r="J29" s="448"/>
      <c r="K29" s="129"/>
      <c r="L29" s="129"/>
      <c r="M29" s="129"/>
    </row>
    <row r="30" spans="1:13" ht="15.75" customHeight="1">
      <c r="A30" s="447"/>
      <c r="B30" s="448"/>
      <c r="C30" s="448"/>
      <c r="D30" s="103" t="s">
        <v>20</v>
      </c>
      <c r="E30" s="103" t="s">
        <v>21</v>
      </c>
      <c r="F30" s="451"/>
      <c r="G30" s="448"/>
      <c r="H30" s="448"/>
      <c r="I30" s="448"/>
      <c r="J30" s="448"/>
      <c r="K30" s="129"/>
      <c r="L30" s="129"/>
      <c r="M30" s="129"/>
    </row>
    <row r="31" spans="1:13" ht="38.25" customHeight="1">
      <c r="A31" s="447"/>
      <c r="B31" s="448"/>
      <c r="C31" s="448"/>
      <c r="D31" s="103" t="s">
        <v>22</v>
      </c>
      <c r="E31" s="103" t="s">
        <v>23</v>
      </c>
      <c r="F31" s="451"/>
      <c r="G31" s="448"/>
      <c r="H31" s="448"/>
      <c r="I31" s="448"/>
      <c r="J31" s="448"/>
      <c r="K31" s="129"/>
      <c r="L31" s="129"/>
      <c r="M31" s="129"/>
    </row>
    <row r="32" spans="1:13" ht="26.25" customHeight="1">
      <c r="A32" s="447" t="s">
        <v>84</v>
      </c>
      <c r="B32" s="447" t="s">
        <v>85</v>
      </c>
      <c r="C32" s="447" t="s">
        <v>15</v>
      </c>
      <c r="D32" s="103" t="s">
        <v>16</v>
      </c>
      <c r="E32" s="103" t="s">
        <v>33</v>
      </c>
      <c r="F32" s="451"/>
      <c r="G32" s="454">
        <v>5</v>
      </c>
      <c r="H32" s="447" t="s">
        <v>86</v>
      </c>
      <c r="I32" s="468"/>
      <c r="J32" s="448"/>
      <c r="K32" s="129"/>
      <c r="L32" s="129"/>
      <c r="M32" s="129"/>
    </row>
    <row r="33" spans="1:13" ht="30" customHeight="1">
      <c r="A33" s="447"/>
      <c r="B33" s="448"/>
      <c r="C33" s="448"/>
      <c r="D33" s="103" t="s">
        <v>18</v>
      </c>
      <c r="E33" s="103" t="s">
        <v>35</v>
      </c>
      <c r="F33" s="451"/>
      <c r="G33" s="448"/>
      <c r="H33" s="448"/>
      <c r="I33" s="468"/>
      <c r="J33" s="448"/>
      <c r="K33" s="129"/>
      <c r="L33" s="129"/>
      <c r="M33" s="129"/>
    </row>
    <row r="34" spans="1:13" ht="39.75" customHeight="1">
      <c r="A34" s="447"/>
      <c r="B34" s="448"/>
      <c r="C34" s="448"/>
      <c r="D34" s="103" t="s">
        <v>20</v>
      </c>
      <c r="E34" s="103" t="s">
        <v>36</v>
      </c>
      <c r="F34" s="451"/>
      <c r="G34" s="448"/>
      <c r="H34" s="448"/>
      <c r="I34" s="468"/>
      <c r="J34" s="448"/>
      <c r="K34" s="129"/>
      <c r="L34" s="129"/>
      <c r="M34" s="129"/>
    </row>
    <row r="35" spans="1:13" ht="70.150000000000006" customHeight="1">
      <c r="A35" s="447"/>
      <c r="B35" s="448"/>
      <c r="C35" s="448"/>
      <c r="D35" s="103" t="s">
        <v>22</v>
      </c>
      <c r="E35" s="103" t="s">
        <v>30</v>
      </c>
      <c r="F35" s="451"/>
      <c r="G35" s="448"/>
      <c r="H35" s="448"/>
      <c r="I35" s="468"/>
      <c r="J35" s="448"/>
      <c r="K35" s="129"/>
      <c r="L35" s="129"/>
      <c r="M35" s="129"/>
    </row>
    <row r="36" spans="1:13" ht="117" customHeight="1">
      <c r="A36" s="135">
        <v>2</v>
      </c>
      <c r="B36" s="103" t="s">
        <v>128</v>
      </c>
      <c r="C36" s="103" t="s">
        <v>15</v>
      </c>
      <c r="D36" s="103" t="s">
        <v>129</v>
      </c>
      <c r="E36" s="135">
        <v>100</v>
      </c>
      <c r="F36" s="103" t="s">
        <v>169</v>
      </c>
      <c r="G36" s="135">
        <v>10</v>
      </c>
      <c r="H36" s="103" t="s">
        <v>170</v>
      </c>
      <c r="I36" s="155"/>
      <c r="J36" s="137"/>
      <c r="K36" s="129"/>
      <c r="L36" s="129"/>
      <c r="M36" s="129"/>
    </row>
    <row r="37" spans="1:13" ht="87.75" customHeight="1">
      <c r="A37" s="103" t="s">
        <v>53</v>
      </c>
      <c r="B37" s="103" t="s">
        <v>171</v>
      </c>
      <c r="C37" s="103" t="s">
        <v>172</v>
      </c>
      <c r="D37" s="144" t="s">
        <v>65</v>
      </c>
      <c r="E37" s="135">
        <v>14</v>
      </c>
      <c r="F37" s="103" t="s">
        <v>169</v>
      </c>
      <c r="G37" s="153">
        <v>10</v>
      </c>
      <c r="H37" s="103" t="s">
        <v>173</v>
      </c>
      <c r="I37" s="233"/>
      <c r="J37" s="137"/>
      <c r="K37" s="129"/>
      <c r="L37" s="129"/>
      <c r="M37" s="129"/>
    </row>
    <row r="38" spans="1:13" ht="102.75" customHeight="1">
      <c r="A38" s="103" t="s">
        <v>64</v>
      </c>
      <c r="B38" s="103" t="s">
        <v>174</v>
      </c>
      <c r="C38" s="103" t="s">
        <v>175</v>
      </c>
      <c r="D38" s="144" t="s">
        <v>65</v>
      </c>
      <c r="E38" s="135">
        <v>14</v>
      </c>
      <c r="F38" s="103" t="s">
        <v>169</v>
      </c>
      <c r="G38" s="153">
        <v>10</v>
      </c>
      <c r="H38" s="103" t="s">
        <v>176</v>
      </c>
      <c r="I38" s="233"/>
      <c r="J38" s="137"/>
      <c r="K38" s="129"/>
      <c r="L38" s="129"/>
      <c r="M38" s="129"/>
    </row>
    <row r="39" spans="1:13" ht="224.25" customHeight="1">
      <c r="A39" s="103" t="s">
        <v>66</v>
      </c>
      <c r="B39" s="103" t="s">
        <v>177</v>
      </c>
      <c r="C39" s="103" t="s">
        <v>119</v>
      </c>
      <c r="D39" s="103" t="s">
        <v>65</v>
      </c>
      <c r="E39" s="103" t="s">
        <v>178</v>
      </c>
      <c r="F39" s="103" t="s">
        <v>169</v>
      </c>
      <c r="G39" s="135">
        <v>10</v>
      </c>
      <c r="H39" s="103" t="s">
        <v>179</v>
      </c>
      <c r="I39" s="186"/>
      <c r="J39" s="137"/>
      <c r="K39" s="129"/>
      <c r="L39" s="129"/>
      <c r="M39" s="129"/>
    </row>
    <row r="40" spans="1:13" ht="233.25" customHeight="1">
      <c r="A40" s="103" t="s">
        <v>88</v>
      </c>
      <c r="B40" s="103" t="s">
        <v>67</v>
      </c>
      <c r="C40" s="103" t="s">
        <v>68</v>
      </c>
      <c r="D40" s="103" t="s">
        <v>69</v>
      </c>
      <c r="E40" s="103" t="s">
        <v>70</v>
      </c>
      <c r="F40" s="103" t="s">
        <v>71</v>
      </c>
      <c r="G40" s="135">
        <v>3</v>
      </c>
      <c r="H40" s="103" t="s">
        <v>82</v>
      </c>
      <c r="I40" s="73"/>
      <c r="J40" s="73"/>
      <c r="K40" s="129"/>
      <c r="L40" s="129"/>
      <c r="M40" s="129"/>
    </row>
    <row r="41" spans="1:13" ht="146.25" customHeight="1">
      <c r="A41" s="103" t="s">
        <v>89</v>
      </c>
      <c r="B41" s="103" t="s">
        <v>72</v>
      </c>
      <c r="C41" s="103" t="s">
        <v>54</v>
      </c>
      <c r="D41" s="103" t="s">
        <v>69</v>
      </c>
      <c r="E41" s="155">
        <v>1</v>
      </c>
      <c r="F41" s="103" t="s">
        <v>58</v>
      </c>
      <c r="G41" s="135">
        <v>2</v>
      </c>
      <c r="H41" s="103" t="s">
        <v>73</v>
      </c>
      <c r="I41" s="73"/>
      <c r="J41" s="73"/>
      <c r="K41" s="129"/>
      <c r="L41" s="129"/>
      <c r="M41" s="129"/>
    </row>
    <row r="42" spans="1:13" ht="129.75" customHeight="1">
      <c r="A42" s="105" t="s">
        <v>90</v>
      </c>
      <c r="B42" s="105" t="s">
        <v>74</v>
      </c>
      <c r="C42" s="105" t="s">
        <v>75</v>
      </c>
      <c r="D42" s="105" t="s">
        <v>65</v>
      </c>
      <c r="E42" s="141">
        <v>1</v>
      </c>
      <c r="F42" s="105" t="s">
        <v>58</v>
      </c>
      <c r="G42" s="142">
        <v>3</v>
      </c>
      <c r="H42" s="105" t="s">
        <v>73</v>
      </c>
      <c r="I42" s="121"/>
      <c r="J42" s="121"/>
      <c r="K42" s="129"/>
      <c r="L42" s="129"/>
      <c r="M42" s="129"/>
    </row>
    <row r="43" spans="1:13" s="44" customFormat="1">
      <c r="A43" s="486" t="s">
        <v>91</v>
      </c>
      <c r="B43" s="486" t="s">
        <v>331</v>
      </c>
      <c r="C43" s="486" t="s">
        <v>15</v>
      </c>
      <c r="D43" s="267" t="s">
        <v>16</v>
      </c>
      <c r="E43" s="267" t="s">
        <v>455</v>
      </c>
      <c r="F43" s="486" t="s">
        <v>52</v>
      </c>
      <c r="G43" s="483">
        <v>2</v>
      </c>
      <c r="H43" s="474" t="s">
        <v>332</v>
      </c>
      <c r="I43" s="477"/>
      <c r="J43" s="480"/>
      <c r="K43" s="129"/>
      <c r="L43" s="129"/>
      <c r="M43" s="129"/>
    </row>
    <row r="44" spans="1:13" s="44" customFormat="1">
      <c r="A44" s="484"/>
      <c r="B44" s="484"/>
      <c r="C44" s="484"/>
      <c r="D44" s="267" t="s">
        <v>18</v>
      </c>
      <c r="E44" s="267" t="s">
        <v>457</v>
      </c>
      <c r="F44" s="484"/>
      <c r="G44" s="487"/>
      <c r="H44" s="475"/>
      <c r="I44" s="478"/>
      <c r="J44" s="481"/>
      <c r="K44" s="129"/>
      <c r="L44" s="129"/>
      <c r="M44" s="129"/>
    </row>
    <row r="45" spans="1:13" s="44" customFormat="1">
      <c r="A45" s="484"/>
      <c r="B45" s="484"/>
      <c r="C45" s="484"/>
      <c r="D45" s="267" t="s">
        <v>20</v>
      </c>
      <c r="E45" s="267" t="s">
        <v>456</v>
      </c>
      <c r="F45" s="484"/>
      <c r="G45" s="487"/>
      <c r="H45" s="475"/>
      <c r="I45" s="478"/>
      <c r="J45" s="481"/>
      <c r="K45" s="129"/>
      <c r="L45" s="129"/>
      <c r="M45" s="129"/>
    </row>
    <row r="46" spans="1:13" s="44" customFormat="1">
      <c r="A46" s="485"/>
      <c r="B46" s="485"/>
      <c r="C46" s="485"/>
      <c r="D46" s="267" t="s">
        <v>22</v>
      </c>
      <c r="E46" s="267" t="s">
        <v>453</v>
      </c>
      <c r="F46" s="485"/>
      <c r="G46" s="488"/>
      <c r="H46" s="476"/>
      <c r="I46" s="479"/>
      <c r="J46" s="482"/>
      <c r="K46" s="129"/>
      <c r="L46" s="129"/>
      <c r="M46" s="129"/>
    </row>
    <row r="47" spans="1:13" ht="120" customHeight="1">
      <c r="A47" s="103" t="s">
        <v>122</v>
      </c>
      <c r="B47" s="103" t="s">
        <v>76</v>
      </c>
      <c r="C47" s="103" t="s">
        <v>77</v>
      </c>
      <c r="D47" s="103" t="s">
        <v>65</v>
      </c>
      <c r="E47" s="103" t="s">
        <v>78</v>
      </c>
      <c r="F47" s="103" t="s">
        <v>79</v>
      </c>
      <c r="G47" s="135">
        <v>5</v>
      </c>
      <c r="H47" s="103" t="s">
        <v>83</v>
      </c>
      <c r="I47" s="227"/>
      <c r="J47" s="137"/>
      <c r="K47" s="129"/>
      <c r="L47" s="129"/>
      <c r="M47" s="129"/>
    </row>
    <row r="48" spans="1:13" ht="14.45" customHeight="1">
      <c r="A48" s="145"/>
      <c r="B48" s="144" t="s">
        <v>80</v>
      </c>
      <c r="C48" s="145"/>
      <c r="D48" s="145"/>
      <c r="E48" s="145"/>
      <c r="F48" s="145"/>
      <c r="G48" s="153">
        <f>G47+G42+G41+G40+G39+G38+G37+G36+G4+G43</f>
        <v>100</v>
      </c>
      <c r="H48" s="145"/>
      <c r="I48" s="145"/>
      <c r="J48" s="245">
        <f>J6+J10+J15+J19+J23+J28+J32+J36+J37+J38+J39+J40+J41+J42+J47+J43</f>
        <v>0</v>
      </c>
      <c r="K48" s="129"/>
      <c r="L48" s="129"/>
      <c r="M48" s="129"/>
    </row>
    <row r="49" spans="1:13" ht="13.5" customHeight="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29"/>
      <c r="L49" s="129"/>
      <c r="M49" s="129"/>
    </row>
    <row r="50" spans="1:13" ht="30" customHeight="1">
      <c r="A50" s="152"/>
      <c r="B50" s="103" t="s">
        <v>81</v>
      </c>
      <c r="C50" s="152"/>
      <c r="D50" s="152"/>
      <c r="E50" s="152"/>
      <c r="F50" s="152"/>
      <c r="G50" s="152"/>
      <c r="H50" s="152"/>
      <c r="I50" s="152"/>
      <c r="J50" s="152"/>
      <c r="K50" s="129"/>
      <c r="L50" s="129"/>
      <c r="M50" s="129"/>
    </row>
    <row r="55" spans="1:13" ht="96" customHeight="1"/>
  </sheetData>
  <mergeCells count="64">
    <mergeCell ref="H43:H46"/>
    <mergeCell ref="I43:I46"/>
    <mergeCell ref="J43:J46"/>
    <mergeCell ref="A43:A46"/>
    <mergeCell ref="B43:B46"/>
    <mergeCell ref="C43:C46"/>
    <mergeCell ref="F43:F46"/>
    <mergeCell ref="G43:G46"/>
    <mergeCell ref="I1:J1"/>
    <mergeCell ref="A32:A35"/>
    <mergeCell ref="B32:B35"/>
    <mergeCell ref="C32:C35"/>
    <mergeCell ref="G32:G35"/>
    <mergeCell ref="H32:H35"/>
    <mergeCell ref="I32:I35"/>
    <mergeCell ref="J32:J35"/>
    <mergeCell ref="G28:G31"/>
    <mergeCell ref="H28:H31"/>
    <mergeCell ref="I15:I18"/>
    <mergeCell ref="J15:J18"/>
    <mergeCell ref="I19:I22"/>
    <mergeCell ref="J19:J22"/>
    <mergeCell ref="I23:I26"/>
    <mergeCell ref="J23:J26"/>
    <mergeCell ref="I28:I31"/>
    <mergeCell ref="J28:J31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A19:A22"/>
    <mergeCell ref="B19:B22"/>
    <mergeCell ref="C19:C22"/>
    <mergeCell ref="G19:G22"/>
    <mergeCell ref="H19:H22"/>
    <mergeCell ref="C28:C31"/>
    <mergeCell ref="G6:G9"/>
    <mergeCell ref="H6:H9"/>
    <mergeCell ref="G15:G18"/>
    <mergeCell ref="H15:H18"/>
    <mergeCell ref="G23:G26"/>
    <mergeCell ref="H23:H26"/>
    <mergeCell ref="B27:C27"/>
    <mergeCell ref="B4:C4"/>
    <mergeCell ref="A2:J2"/>
    <mergeCell ref="B5:C5"/>
    <mergeCell ref="F5:F35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A28:A31"/>
    <mergeCell ref="B28:B31"/>
  </mergeCells>
  <pageMargins left="0" right="0" top="0" bottom="0" header="0" footer="0"/>
  <pageSetup scale="52" fitToHeight="0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22</vt:i4>
      </vt:variant>
    </vt:vector>
  </HeadingPairs>
  <TitlesOfParts>
    <vt:vector size="55" baseType="lpstr">
      <vt:lpstr>1_для бюджетные (вкл 21 МО)</vt:lpstr>
      <vt:lpstr>2_Выборгская ДГБ</vt:lpstr>
      <vt:lpstr>3_Выборгский роддом</vt:lpstr>
      <vt:lpstr>4_Центр проф патологии</vt:lpstr>
      <vt:lpstr>5_Центр СПИД</vt:lpstr>
      <vt:lpstr>6_Лужский центр для детей</vt:lpstr>
      <vt:lpstr>7_Всеволожский центр для детей</vt:lpstr>
      <vt:lpstr>8_Контрольно-аналит.лабор</vt:lpstr>
      <vt:lpstr>9_Леноблцентр</vt:lpstr>
      <vt:lpstr>10_ЛОКБ</vt:lpstr>
      <vt:lpstr>11_ЛОДКБ</vt:lpstr>
      <vt:lpstr>12_БСМЭ</vt:lpstr>
      <vt:lpstr>13_ЦКЛО</vt:lpstr>
      <vt:lpstr>14_Выборг ТБ</vt:lpstr>
      <vt:lpstr>15_МЦ Резерв</vt:lpstr>
      <vt:lpstr>16_ТБ Зеленохолмская</vt:lpstr>
      <vt:lpstr>17_ЛОПТД</vt:lpstr>
      <vt:lpstr>18_ТБ Тихвин</vt:lpstr>
      <vt:lpstr>19_ЛОЦНПМР</vt:lpstr>
      <vt:lpstr>20_ЛОНД</vt:lpstr>
      <vt:lpstr>21_ВМНД</vt:lpstr>
      <vt:lpstr>22_ПБ Дружносельская</vt:lpstr>
      <vt:lpstr>23_ПБ Свирская</vt:lpstr>
      <vt:lpstr>24_ПБ Тихвин</vt:lpstr>
      <vt:lpstr>25_ПБ Ульяновская</vt:lpstr>
      <vt:lpstr>26_ЛОПНД</vt:lpstr>
      <vt:lpstr>27_МИАЦ</vt:lpstr>
      <vt:lpstr>28_Центр мед.профилактики</vt:lpstr>
      <vt:lpstr>29_ССМП</vt:lpstr>
      <vt:lpstr>30_Перинатальный центр</vt:lpstr>
      <vt:lpstr>31Ленфарм</vt:lpstr>
      <vt:lpstr>32Киришская СП</vt:lpstr>
      <vt:lpstr>33Детский хоспис</vt:lpstr>
      <vt:lpstr>'1_для бюджетные (вкл 21 МО)'!Область_печати</vt:lpstr>
      <vt:lpstr>'10_ЛОКБ'!Область_печати</vt:lpstr>
      <vt:lpstr>'11_ЛОДКБ'!Область_печати</vt:lpstr>
      <vt:lpstr>'12_БСМЭ'!Область_печати</vt:lpstr>
      <vt:lpstr>'13_ЦКЛО'!Область_печати</vt:lpstr>
      <vt:lpstr>'19_ЛОЦНПМР'!Область_печати</vt:lpstr>
      <vt:lpstr>'2_Выборгская ДГБ'!Область_печати</vt:lpstr>
      <vt:lpstr>'21_ВМНД'!Область_печати</vt:lpstr>
      <vt:lpstr>'22_ПБ Дружносельская'!Область_печати</vt:lpstr>
      <vt:lpstr>'23_ПБ Свирская'!Область_печати</vt:lpstr>
      <vt:lpstr>'24_ПБ Тихвин'!Область_печати</vt:lpstr>
      <vt:lpstr>'25_ПБ Ульяновская'!Область_печати</vt:lpstr>
      <vt:lpstr>'26_ЛОПНД'!Область_печати</vt:lpstr>
      <vt:lpstr>'27_МИАЦ'!Область_печати</vt:lpstr>
      <vt:lpstr>'28_Центр мед.профилактики'!Область_печати</vt:lpstr>
      <vt:lpstr>'29_ССМП'!Область_печати</vt:lpstr>
      <vt:lpstr>'3_Выборгский роддом'!Область_печати</vt:lpstr>
      <vt:lpstr>'4_Центр проф патологии'!Область_печати</vt:lpstr>
      <vt:lpstr>'5_Центр СПИД'!Область_печати</vt:lpstr>
      <vt:lpstr>'6_Лужский центр для детей'!Область_печати</vt:lpstr>
      <vt:lpstr>'8_Контрольно-аналит.лабор'!Область_печати</vt:lpstr>
      <vt:lpstr>'9_Леноблцентр'!Область_печати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Бойкова</dc:creator>
  <cp:lastModifiedBy>Заика Светлана Евгеньевна</cp:lastModifiedBy>
  <cp:lastPrinted>2024-12-20T07:45:31Z</cp:lastPrinted>
  <dcterms:created xsi:type="dcterms:W3CDTF">2022-03-21T09:30:24Z</dcterms:created>
  <dcterms:modified xsi:type="dcterms:W3CDTF">2024-12-20T08:31:55Z</dcterms:modified>
</cp:coreProperties>
</file>