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Анисимова ЛВ\Приказ 24\"/>
    </mc:Choice>
  </mc:AlternateContent>
  <bookViews>
    <workbookView xWindow="0" yWindow="0" windowWidth="28800" windowHeight="12435" tabRatio="973" activeTab="4"/>
  </bookViews>
  <sheets>
    <sheet name="2_Выборгская ДРБ" sheetId="10" r:id="rId1"/>
    <sheet name="3_Выборгский роддом" sheetId="11" r:id="rId2"/>
    <sheet name="5_Центр СПИД" sheetId="26" r:id="rId3"/>
    <sheet name="9_Леноблцентр" sheetId="30" r:id="rId4"/>
    <sheet name="10_ЛОКБ" sheetId="31" r:id="rId5"/>
    <sheet name="11_ЛОДКБ" sheetId="32" r:id="rId6"/>
    <sheet name="13_ЦКЛО" sheetId="61" r:id="rId7"/>
    <sheet name="14_Выборг ТБ" sheetId="62" r:id="rId8"/>
    <sheet name="16_ТБ Зеленохолмская" sheetId="38" r:id="rId9"/>
    <sheet name="17_ЛОПТД" sheetId="39" r:id="rId10"/>
    <sheet name="18_ТБ Тихвин" sheetId="40" r:id="rId11"/>
    <sheet name="20_ЛОНД" sheetId="42" r:id="rId12"/>
    <sheet name="21_ВМНД" sheetId="43" r:id="rId13"/>
    <sheet name="22_ПБ Дружносельская" sheetId="44" r:id="rId14"/>
    <sheet name="23_ПБ Свирская" sheetId="45" r:id="rId15"/>
    <sheet name="24_ПБ Тихвин" sheetId="46" r:id="rId16"/>
    <sheet name="25_ПБ Ульяновская" sheetId="47" r:id="rId17"/>
    <sheet name="26_ЛОЦПЗ" sheetId="48" r:id="rId18"/>
    <sheet name="29_ССМП" sheetId="51" r:id="rId19"/>
    <sheet name="30_Перинатальный центр" sheetId="56" r:id="rId20"/>
    <sheet name="Лист1" sheetId="60" state="hidden" r:id="rId21"/>
  </sheets>
  <definedNames>
    <definedName name="_xlnm.Print_Area" localSheetId="4">'10_ЛОКБ'!$A$1:$J$44</definedName>
    <definedName name="_xlnm.Print_Area" localSheetId="5">'11_ЛОДКБ'!$A$1:$J$37</definedName>
    <definedName name="_xlnm.Print_Area" localSheetId="0">'2_Выборгская ДРБ'!$A$1:$J$42</definedName>
    <definedName name="_xlnm.Print_Area" localSheetId="12">'21_ВМНД'!$A$1:$J$45</definedName>
    <definedName name="_xlnm.Print_Area" localSheetId="13">'22_ПБ Дружносельская'!$A$1:$J$25</definedName>
    <definedName name="_xlnm.Print_Area" localSheetId="14">'23_ПБ Свирская'!$A$1:$J$28</definedName>
    <definedName name="_xlnm.Print_Area" localSheetId="15">'24_ПБ Тихвин'!$A$1:$J$28</definedName>
    <definedName name="_xlnm.Print_Area" localSheetId="16">'25_ПБ Ульяновская'!$A$1:$J$24</definedName>
    <definedName name="_xlnm.Print_Area" localSheetId="17">'26_ЛОЦПЗ'!$A$1:$J$39</definedName>
    <definedName name="_xlnm.Print_Area" localSheetId="18">'29_ССМП'!$A$1:$J$22</definedName>
    <definedName name="_xlnm.Print_Area" localSheetId="1">'3_Выборгский роддом'!$A$1:$J$35</definedName>
    <definedName name="_xlnm.Print_Area" localSheetId="2">'5_Центр СПИД'!$A$1:$J$27</definedName>
    <definedName name="_xlnm.Print_Area" localSheetId="3">'9_Леноблцентр'!$A$1:$J$49</definedName>
  </definedNames>
  <calcPr calcId="152511"/>
</workbook>
</file>

<file path=xl/calcChain.xml><?xml version="1.0" encoding="utf-8"?>
<calcChain xmlns="http://schemas.openxmlformats.org/spreadsheetml/2006/main">
  <c r="J36" i="62" l="1"/>
  <c r="G36" i="62"/>
  <c r="G23" i="62"/>
  <c r="G9" i="62"/>
  <c r="G4" i="62"/>
  <c r="G14" i="61"/>
  <c r="J26" i="26" l="1"/>
  <c r="G26" i="26"/>
  <c r="G4" i="26"/>
  <c r="G3" i="26"/>
  <c r="J38" i="48" l="1"/>
  <c r="G15" i="56" l="1"/>
  <c r="G10" i="56"/>
  <c r="G4" i="56"/>
  <c r="G38" i="56" s="1"/>
  <c r="G9" i="42" l="1"/>
  <c r="G4" i="42" s="1"/>
  <c r="G41" i="42" s="1"/>
  <c r="G40" i="10" l="1"/>
  <c r="J22" i="51" l="1"/>
  <c r="G7" i="51"/>
  <c r="G22" i="51" s="1"/>
  <c r="J23" i="47"/>
  <c r="G5" i="47"/>
  <c r="G4" i="47" s="1"/>
  <c r="G23" i="47" s="1"/>
  <c r="J27" i="46"/>
  <c r="G9" i="46"/>
  <c r="G5" i="46"/>
  <c r="J27" i="45"/>
  <c r="G9" i="45"/>
  <c r="G5" i="45"/>
  <c r="G4" i="45" s="1"/>
  <c r="G27" i="45" s="1"/>
  <c r="J23" i="44"/>
  <c r="G5" i="44"/>
  <c r="G4" i="44" s="1"/>
  <c r="G23" i="44" s="1"/>
  <c r="J41" i="43"/>
  <c r="G41" i="43"/>
  <c r="G9" i="43"/>
  <c r="G4" i="43" s="1"/>
  <c r="J36" i="40"/>
  <c r="G36" i="40"/>
  <c r="G23" i="40"/>
  <c r="G9" i="40"/>
  <c r="J37" i="39"/>
  <c r="G37" i="39"/>
  <c r="G23" i="39"/>
  <c r="G9" i="39"/>
  <c r="G23" i="38"/>
  <c r="J36" i="32"/>
  <c r="G36" i="32"/>
  <c r="G15" i="32"/>
  <c r="G10" i="32"/>
  <c r="G5" i="32"/>
  <c r="J43" i="31"/>
  <c r="G43" i="31"/>
  <c r="G20" i="31"/>
  <c r="G15" i="31"/>
  <c r="G10" i="31"/>
  <c r="G5" i="31"/>
  <c r="J48" i="30"/>
  <c r="G48" i="30"/>
  <c r="G27" i="30"/>
  <c r="G14" i="30"/>
  <c r="G5" i="30"/>
  <c r="G4" i="31" l="1"/>
  <c r="G4" i="30"/>
  <c r="G4" i="46"/>
  <c r="G27" i="46" s="1"/>
  <c r="G4" i="32"/>
  <c r="G34" i="11"/>
  <c r="J23" i="38" l="1"/>
  <c r="J40" i="10" l="1"/>
  <c r="G15" i="11" l="1"/>
  <c r="G10" i="11"/>
  <c r="G5" i="11"/>
  <c r="G14" i="10"/>
  <c r="G4" i="10" s="1"/>
  <c r="G4" i="11" l="1"/>
</calcChain>
</file>

<file path=xl/sharedStrings.xml><?xml version="1.0" encoding="utf-8"?>
<sst xmlns="http://schemas.openxmlformats.org/spreadsheetml/2006/main" count="2346" uniqueCount="373">
  <si>
    <t>№ п/п</t>
  </si>
  <si>
    <t>Показатель</t>
  </si>
  <si>
    <t>Единица измерения</t>
  </si>
  <si>
    <t>Период оценки</t>
  </si>
  <si>
    <t>Критерий</t>
  </si>
  <si>
    <t>Источник информации</t>
  </si>
  <si>
    <t>Оценка показателя в баллах</t>
  </si>
  <si>
    <t>Формула расчета фактического показателя</t>
  </si>
  <si>
    <t>Факт</t>
  </si>
  <si>
    <t>Оценка</t>
  </si>
  <si>
    <t>Выполнение государственного задания, в том числе:</t>
  </si>
  <si>
    <t>1.1</t>
  </si>
  <si>
    <t>по стационару Итого:</t>
  </si>
  <si>
    <t>1.1.1</t>
  </si>
  <si>
    <t>по стационару,ОМС</t>
  </si>
  <si>
    <t>%</t>
  </si>
  <si>
    <t>1 квартал (3 месяца)</t>
  </si>
  <si>
    <t>20-30</t>
  </si>
  <si>
    <t>2 квартал (1 полугодие)</t>
  </si>
  <si>
    <t>45-55</t>
  </si>
  <si>
    <t>3 квартал (9 месяцев)</t>
  </si>
  <si>
    <t>70-80</t>
  </si>
  <si>
    <t>4 квартал (год)</t>
  </si>
  <si>
    <t>90-100</t>
  </si>
  <si>
    <t>1.1.2</t>
  </si>
  <si>
    <t>по стационару, бюджет</t>
  </si>
  <si>
    <t>1.2</t>
  </si>
  <si>
    <t>по амбулаторной службе Итого:</t>
  </si>
  <si>
    <t>1.2.1</t>
  </si>
  <si>
    <t>по амбулаторной службе ОМС</t>
  </si>
  <si>
    <t>95-100</t>
  </si>
  <si>
    <t>1.2.2</t>
  </si>
  <si>
    <t>обращения бюджет</t>
  </si>
  <si>
    <t>20-25</t>
  </si>
  <si>
    <t>Х = (число обращений за отчетный период /число обращений за год) х 100%,  при Х  больше диапазона - оценка в баллах в полном объеме, при Х в диапазоне от __ до __, оценка в баллах -по 1 баллу за каждый 1 % диапазона выше нижней границы диапазона, при Х меньше значения диапазона, оценка = 0</t>
  </si>
  <si>
    <t>45-50</t>
  </si>
  <si>
    <t>70-75</t>
  </si>
  <si>
    <t>1.2.3</t>
  </si>
  <si>
    <t>посещения бюджет</t>
  </si>
  <si>
    <t>Х = (число посещений за отчетный период /число посещений за год) х 100%,  при Х  больше диапазона - оценка в баллах в полном объеме, при Х в диапазоне от __ до __, оценка в баллах -по 1 баллу за каждый 1 % диапазона выше нижней границы диапазона, при Х меньше значения диапазона, оценка = 0</t>
  </si>
  <si>
    <t>1.3</t>
  </si>
  <si>
    <t>по  дневному стационару Итого:</t>
  </si>
  <si>
    <t>1.3.1</t>
  </si>
  <si>
    <t>по стационару дневного пребывания ОМС</t>
  </si>
  <si>
    <t>1.4</t>
  </si>
  <si>
    <t>по скорой медицинской  помощи Итого:</t>
  </si>
  <si>
    <t>1.4.1</t>
  </si>
  <si>
    <t>по скорой помощи, ОМС</t>
  </si>
  <si>
    <t>Х = (число вызывов за отчетный период /число вызывов за год) х 100%, при Х в границах диапазона,оценка в баллах в полном объеме, при Х больше или меньше диапазона, оценка = 0</t>
  </si>
  <si>
    <t>по скорой помощи, бюджет</t>
  </si>
  <si>
    <t>2</t>
  </si>
  <si>
    <t>ежеквартально, ежегодно</t>
  </si>
  <si>
    <t>ГКУЗ ЛО «МИАЦ»</t>
  </si>
  <si>
    <t>3</t>
  </si>
  <si>
    <t>% от плана</t>
  </si>
  <si>
    <t>ежеквартально, нарастающим итогом</t>
  </si>
  <si>
    <t>3.1</t>
  </si>
  <si>
    <t>18-25</t>
  </si>
  <si>
    <t>Комитет по здравоохранению Ленинградской области</t>
  </si>
  <si>
    <t>43-50</t>
  </si>
  <si>
    <t>68-75</t>
  </si>
  <si>
    <t>93-100</t>
  </si>
  <si>
    <t>3.2</t>
  </si>
  <si>
    <t xml:space="preserve">Профилактические медицинские осмотры несовершеннолетних,диспансеризация пребывающих в стационарных учреждениях детей-сирот и детей, находящиеся в трудной жизненной ситуации </t>
  </si>
  <si>
    <t>4</t>
  </si>
  <si>
    <t>ежеквартально</t>
  </si>
  <si>
    <t>5</t>
  </si>
  <si>
    <t>Удовлетворенность качеством предоставления услуг (по результатам независимой оценки качества условий оказания услуг медицинскими организациями) ⃰</t>
  </si>
  <si>
    <t xml:space="preserve">% </t>
  </si>
  <si>
    <t>ежегодно</t>
  </si>
  <si>
    <t>90% от максимального количества баллов и более</t>
  </si>
  <si>
    <t>Общественный совет по проведению независимой оценки качества условий оказания услуг организациями в сфере охраны здоровья при Комитете по здравоохранению Ленинградской области</t>
  </si>
  <si>
    <t>Процент выполнения Плана по устранению недостатков, выявленных в ходе проведения независимой оценки качества условий оказания услуг медицинскими организациями ⃰</t>
  </si>
  <si>
    <t>при Х=значению критерия, оценка максимальная; при Х &lt; значения критерия, оценка = 0</t>
  </si>
  <si>
    <t>Соблюдение сроков и порядка предствления бюджетной, статистической и иной отчетности</t>
  </si>
  <si>
    <t>Количество раз</t>
  </si>
  <si>
    <t>Наличие положительной динамики в численности врачей и среднего медицинского персонала относительно численности за предыдущий квартал</t>
  </si>
  <si>
    <t>Количественное отношение</t>
  </si>
  <si>
    <t>более 1</t>
  </si>
  <si>
    <t>Данные медицинской организации</t>
  </si>
  <si>
    <t>ВСЕГО</t>
  </si>
  <si>
    <t>* - в случае проведения такой оценки</t>
  </si>
  <si>
    <t>Х= Число баллов, присвоенное медицинской организации по результатам НОК/Максимальное количество баллов⃰ 100%; Х &gt; либо = значения критерия, оценка максимальная,при Х &lt; значения критерия, оценка = 0.</t>
  </si>
  <si>
    <t>1.3.2</t>
  </si>
  <si>
    <t>по стационару дневного пребывания, бюджет</t>
  </si>
  <si>
    <t>Х = (число случаев лечения за отчетный период /число случаев лечения за год) х 100%,  при Х  больше диапазона - оценка в баллах в полном объеме, при Х в диапазоне от __ до __, оценка в баллах -по 1 баллу за каждый 1 % диапазона выше нижней границы диапазона, при Х меньше значения диапазона, оценка = 0</t>
  </si>
  <si>
    <t>Доля больных с ишемическим инсультом, которым выполнен системный тромболизис</t>
  </si>
  <si>
    <t>6</t>
  </si>
  <si>
    <t>7</t>
  </si>
  <si>
    <t>8</t>
  </si>
  <si>
    <t>9</t>
  </si>
  <si>
    <t>Х = (Объем случаев лечения за отчетный период / Объем случаев лечения за год) х 100%, при Х в границах диапазона - оценка в баллах в полном объеме,  при Х больше или меньше значения диапазона, оценка = 0</t>
  </si>
  <si>
    <t>22-28</t>
  </si>
  <si>
    <t>Х= (число случаев госпитализации по ВМП  за отчетный период/плановое число случаев госпитализации по ВМП за год*100%), при Х больше или в границах диапазона - оценка в баллах в полном объеме,  при Х меньше значения диапазона, оценка = 0</t>
  </si>
  <si>
    <t>67-83</t>
  </si>
  <si>
    <t xml:space="preserve">Перечень показателей эффективности и результативности и(или) критериев оценки деятельности Государственного бюджетного учреждения здравоохранения Ленинградской области «Выборгская детская городская больница» и его руководителя 
</t>
  </si>
  <si>
    <t>Первичная детская инвалидность</t>
  </si>
  <si>
    <t>ед.</t>
  </si>
  <si>
    <t>20 случаев на 10 тыс. детск населения</t>
  </si>
  <si>
    <t>Х = (Число детей впервые поставленных на инвалидность/10 000 детского населения), при Х  больше критерия, оценка = 0, при Х  меньше или равно критерию оценка в баллах в полном объеме</t>
  </si>
  <si>
    <t>Х = (Объем охвата детского населения профосмотрами и диспансеризацией за отчетный период / Объем плана соответствующего показателя за год)  х 100%, при Х &gt; диапазона оценка максимальная , при Х в диапазоне  от __ до __  оценка 1,4 балла за каждый 1 % диапазона выше нижней границы диапазона, при Х&lt;  диапазона, оценка = 0</t>
  </si>
  <si>
    <t>Дефектура младенческой и детской смертности</t>
  </si>
  <si>
    <t>Х = (Число случаев детской смертности, причиной которых являются  дефекты при оказании медицинской помощи персоналом медицинской организации), при Х = критерию, оценка в баллах в полном объеме, при Х больше критерия, оценка = 0</t>
  </si>
  <si>
    <t>Охват детей первого года жизни, находящихся под диспансерным (профилактическим) наблюдением  в соответствии с  родовым сертификатом</t>
  </si>
  <si>
    <t>Х = (число детей  первого года жизни, находящихся под диспансерным (профилактическим) наблюдением  в соответствии с  родовым сертификатом/число детей  первого года жизни)*100%, при Х меньше критерия, оценка = 0, при Х больше или равно критерию оценка  в баллах в полном объеме</t>
  </si>
  <si>
    <t xml:space="preserve">Перечень показателей эффективности и результативности и(или) критериев оценки деятельности Государственного бюджетного учреждения здравоохранения Ленинградской области «Выборгский родильный дом» и его руководителя 
</t>
  </si>
  <si>
    <t>Охват беременных женщин пренатальной (дородовой) диагностикой плода в I и II триместре беременности</t>
  </si>
  <si>
    <t>Комитет по здравоохранению Ленинградской области, ГБУЗ ЛО  «Выборгский родильный дом»</t>
  </si>
  <si>
    <t>Х =(число беременных женщин которым проведена пренатальная (дородовая) диагностикой плода в I и II триместре беременности/число беременных женщин состоящих на учете)*100 %), при Х больше или равно критерию, оценка в баллах в полном объеме, при Х меньше критерия, оценка = 0</t>
  </si>
  <si>
    <t>Частота нормальных родов</t>
  </si>
  <si>
    <t>Комитет по здравоохранению Ленинградской области, ГБУЗ ЛО «Выборгский родильный дом»</t>
  </si>
  <si>
    <t>Х = число случаев нормальных родов*100/ число принятых родов (с 22 недель), при Х меньше значения критерия оценка = 0, при Х больше значения критерия оценка в баллах в полном объеме</t>
  </si>
  <si>
    <t>Частота септических осложнений в родах и послеродовом периоде у женщины и новорожденного ( послеродовой сепсис, генерализованная послеродовая инфекция, септицемия) на 1000 родов</t>
  </si>
  <si>
    <t>Х = (Число случаев септических осложнений в родах и послеродовом периодеу женщины и новорожденного ( послеродовой сепсис, генерализованная послеродовая инфекция, септицемия) *100/ число родов в стационаре), при Х меньше или равно критерию, оценка в баллах в полном объеме, при Х больше критерия, оценка = 0</t>
  </si>
  <si>
    <t>Родовая травма (на 1000 родившихся живыми)</t>
  </si>
  <si>
    <t xml:space="preserve">ед. </t>
  </si>
  <si>
    <t>Х = (Число родившихся с родовой травмой / число родившихся живыми*100%), при Х = критерию, оценка в баллах в полном объеме, при Х больше критерия, оценка = 0</t>
  </si>
  <si>
    <t>Х = Число случаев детской смертности, причины которой являются  дефекты при оказании медицинской помощи персоналом медицинской организации,  при Х = критерию, оценка в баллах в полном объеме, при Х больше критерия, оценка = 0</t>
  </si>
  <si>
    <t>10</t>
  </si>
  <si>
    <t>по дневному стационару Итого:</t>
  </si>
  <si>
    <t>Выполнение плана выездной работы (утвержденного Комитетом)</t>
  </si>
  <si>
    <t>ежеквартально (на основании предоставленных отчетов по выездам)</t>
  </si>
  <si>
    <t>Х= (число выполненных  выездов за отчетный период/число плановых выездов за отчетный период*100 %), при Х = значению критерия оценка в полном объеме, при Х меньше значения критерия, оценка=0</t>
  </si>
  <si>
    <t>Выполнение плановых объемов медицинской помощи в рамках   Территориальной программы государственных гарантий бесплатного оказания гражданам медицинской помощи:</t>
  </si>
  <si>
    <t>Х = (число обращений за отчетный период /число обращений за год) х 100%,  при Х  больше диапазона - оценка в баллах в полном объеме, при Х в диапазоне от __ до __, оценка в баллах - по 4 балла за каждый 1 % диапазона выше нижней границы диапазона, при Х меньше значения диапазона, оценка = 0</t>
  </si>
  <si>
    <t>Х = (число посещений за отчетный период /число посещений за год) х 100%, при Х  больше диапазона - оценка в баллах в полном объеме, при Х в диапазоне от __ до __, оценка в баллах -по 4 балла за каждый 1 % диапазона выше нижней границы диапазона, при Х меньше значения диапазона, оценка = 0</t>
  </si>
  <si>
    <t xml:space="preserve">Охват диспансерным наблюдением ВИЧ-инфицированных больных </t>
  </si>
  <si>
    <t>Х=( число ВИЧ-инфицированных больных, находящихся под диспансерным наблюдением /от общее количествова подлежащих*100%),при Х больше или равно значению критерия оценка в полном объеме, при Х меньше значения критерия, оценка=0</t>
  </si>
  <si>
    <t>Охват антиретровирусной терапией больных с ВИЧ, нуждающихся в  лечении</t>
  </si>
  <si>
    <t>Х=( число больных  ВИЧ находящихся на лечении антиретровирусной терапией/  число больных с ВИЧ, нуждающихся в  данном лечении*100%),при Х больше или равно значению критерия оценка в баллах в полном объеме, при Х меньше значения критерия, оценка=0</t>
  </si>
  <si>
    <t>Выездная работа врачей в межрайонные больницы для проверки  и оказания методической помощи</t>
  </si>
  <si>
    <t>Число выездов</t>
  </si>
  <si>
    <t>Исполнение кассового плана в квартал</t>
  </si>
  <si>
    <t>не менее 95</t>
  </si>
  <si>
    <t>при Х ≥ значению критерия, оценка максимальная; при Х &lt; значения критерия, оценка = 0</t>
  </si>
  <si>
    <t>Соблюдение сроков и порядка представления бюджетной, статистической и иной отчетности</t>
  </si>
  <si>
    <t>Количество замечаний (абс.)</t>
  </si>
  <si>
    <t>Комитет по здравоохранению Ленинградской области, данные медицинских организаций</t>
  </si>
  <si>
    <t>Наличие положительной динамики в численности врачей и/или среднего медицинского персонала относительно численности за предыдущий квартал</t>
  </si>
  <si>
    <t>Отсутствие в отчетном периоде судебных актов и требований, предусматривающих обращение по взысканию на средства областного бюджета</t>
  </si>
  <si>
    <t>Количество актов, требований</t>
  </si>
  <si>
    <t>при Х=значению критерия, оценка максимальная; при Х &gt; значения критерия, оценка = 0</t>
  </si>
  <si>
    <t>1</t>
  </si>
  <si>
    <t>ежеквартально(на основании предоставленных отчетов по выездам)</t>
  </si>
  <si>
    <t>Х= (число выполненных  выездов за отчетный период/число плановых выездов за отчетный период*100 %), при Х = значению критерия оценка в баллах в полном объеме, при Х меньше значения критерия, оценка=0</t>
  </si>
  <si>
    <t xml:space="preserve">Перечень показателей эффективности и результативности и(или) критериев оценки деятельности Государственного бюджетного учреждения  здравоохранения «Ленинградский областной Центр специализированных видов медицинской помощи» и его руководителя </t>
  </si>
  <si>
    <t>ГБУЗ Леноблцентр</t>
  </si>
  <si>
    <t>Х= (число выполненных выездов за отчетный период/число плановых выездов за отчетный период*100 %), при Х = значению критерия оценка в баллах в полном объеме, при Х меньше значения критерия, оценка=0</t>
  </si>
  <si>
    <t>Сроки ожидания оказания специализированной (за исключением высокотехнологичной) медицинской помощи</t>
  </si>
  <si>
    <t>месяцев</t>
  </si>
  <si>
    <t>Х=срок ожидания оказания спец. медицинской помощи, при Х меньше или равно значению критерия, оценка максимальна, при Х больше значения критерия оценка = 0</t>
  </si>
  <si>
    <t>Сроки проведения консультаций врачей-специалистов  в амбулаторных условиях</t>
  </si>
  <si>
    <t>дни</t>
  </si>
  <si>
    <t>Х= срок проведения консультации врачей-специалистов в амбулаторных условиях, при Х меньше или равно значению критерия оценка максимальна, при Х больше значения критерия, оценка 0</t>
  </si>
  <si>
    <t>Удельный вес врачей с высшей категорией</t>
  </si>
  <si>
    <t>25-45</t>
  </si>
  <si>
    <t>Х=(число врачей имеющих высшую категорию по  основной специальности/ число врачей (основных работников) работающих в медицинской организации*100), при Х больше или равно значению диапазона оценка максимальна, при Х меньше диапазона оценка = 0, при Х в диапазоне от ___ до ___ начисляется по 0,5 балла за каждый балл диапазона выше нижней границы диапазона</t>
  </si>
  <si>
    <t xml:space="preserve">Перечень показателей эффективности и результативности и(или) критериев оценки деятельности Государственного бюджетного учреждения здравоохранения Ленинградская областная клиническая больница и его руководителя </t>
  </si>
  <si>
    <t>Оценка  показателя в баллах</t>
  </si>
  <si>
    <t xml:space="preserve">Доля беременных женщин Ленинградской области, обследованных пренатальным скринингом I и II триместра </t>
  </si>
  <si>
    <t>ГБУЗ ЛОКБ</t>
  </si>
  <si>
    <t>Х=(число женщин находящихся на лечении в период I и II триместра, которым проведен пренатальный скрининг/число женщин находящихся на лечении в период I и II триместра *100%), при Х меньше значения критерия, оценка=0, при Х больше или равно значения критерия, оценка максимальна</t>
  </si>
  <si>
    <t>Средние сроки ожидания:</t>
  </si>
  <si>
    <t xml:space="preserve">Перечень показателей эффективности и результативности и(или) критериев оценки деятельности Ленинградского областного государственного бюджетного  учреждения здравоохранения «Детская клиническая больница» и его руководителя </t>
  </si>
  <si>
    <t>Дни</t>
  </si>
  <si>
    <t>ГБУЗ ЛОДКБ</t>
  </si>
  <si>
    <t>Проведение неонатального и аудиологического скрининга новорожденным, необследованным до госпитализации в стационаре ГБУЗ ЛОДКБ</t>
  </si>
  <si>
    <t>Х=(число новорожденных, поступивших в стационар, обследованных неонатальными аудиологическим скринингом/ число всех новорожденных, поступивших в стационар*100%),  при Х меньше критерия оценка = 0, при Х равно критерию- оценка максимальна</t>
  </si>
  <si>
    <t>Проведение второго этапа аудиологического обследования детей первого года жизни, отнесенных к группе риска</t>
  </si>
  <si>
    <t>Х=(число детей первого года жизни отнесенных к группе риска, которым проведен  вторй этап  аудиологического обследования/число всех детей отнесенных к группе риска*100%), при Х меньше границы диапазона оценка = 0, при Х  в диапазоне от __ до___ , оценка максимальна</t>
  </si>
  <si>
    <t>Показатель на 100 тыс. населения</t>
  </si>
  <si>
    <t xml:space="preserve"> отклонение от показателя государственной программы</t>
  </si>
  <si>
    <t>специализированная медицинская помощь в стационарных условиях</t>
  </si>
  <si>
    <t>Х=(число случаев госпитализации за отчетный период/ плановое годовое число случаев госпитализации за год*100%), при Х меньше значения диапазона оценка = 0, при Х больше или равно оценка максимальна</t>
  </si>
  <si>
    <t>Первичная специализированная медицинская помощь в амбулаторных условиях:</t>
  </si>
  <si>
    <t>обращения по заболеванию</t>
  </si>
  <si>
    <t>Х= (число обращений по заболеванию за отчетный период/ плановое число обращений по заболеванию за год*100%), при Х меньше значения диапазона оценка = 0, при Х больше или равно диапазона оценка максимальна</t>
  </si>
  <si>
    <t>посещения с профилактической целью</t>
  </si>
  <si>
    <t>Х= (число посещений за отчетный период/ плановое число посещений за год*100%), при Х меньше значения диапазона оценка = 0, при Х больше или равно диапазона оценка максимальна</t>
  </si>
  <si>
    <t>Х= (число случаев госпитализации за отчетный период/ плановое число случаев госпитализации за год*100%), при Х меньше значения диапазона оценка = 0, при Х больше или равно диапазона оценка максимальна</t>
  </si>
  <si>
    <t>Больничная летальность от всех причин</t>
  </si>
  <si>
    <t>Х= число умерших в стационаре от всех причин/число выбывших из стационара, при Х &gt; значения критерия, оценка 0, при Х&lt; или равно значению критерия, оценка максимальная</t>
  </si>
  <si>
    <t xml:space="preserve">Прекращение бактериовыделения: </t>
  </si>
  <si>
    <t>доля абацилированных активных  больных туберкулезом, зарегистрированных для лечения по I, II, III режимам химиотерапии.</t>
  </si>
  <si>
    <t>Х=(число пациентов с туберкулезом, выписанных с прекращением бактериовыделения/ число пациентов с 1-3 РХТ*100%), при Х меньше критерия оцена равна 0, при Х больше или равно критерию оценка максимальна</t>
  </si>
  <si>
    <t xml:space="preserve"> доля эффективно закончивших лечение активных случаев МЛУ/ШЛУ ТБ, зарегистрированных для лечения по IV и V режимам химиотерапии.</t>
  </si>
  <si>
    <r>
      <rPr>
        <sz val="11"/>
        <color indexed="8"/>
        <rFont val="Times New Roman"/>
        <family val="1"/>
        <charset val="204"/>
      </rPr>
      <t>Х=(число пациентов эффективно закончивших лечение с МЛУ/ШЛУ ТБ,поступивших для лечения по IV и V РХТ</t>
    </r>
    <r>
      <rPr>
        <b/>
        <sz val="11"/>
        <color indexed="8"/>
        <rFont val="Times New Roman"/>
        <family val="1"/>
        <charset val="204"/>
      </rPr>
      <t>/</t>
    </r>
    <r>
      <rPr>
        <sz val="11"/>
        <color indexed="8"/>
        <rFont val="Times New Roman"/>
        <family val="1"/>
        <charset val="204"/>
      </rPr>
      <t xml:space="preserve"> число пациентовМЛУ/ШЛУ ТБ,поступивших для лечения по IV и V РХ с*100%), при Х меньше критерия оцена равна 0, при Х больше или равно критерию оценка максимальна</t>
    </r>
  </si>
  <si>
    <t xml:space="preserve">Перечень показателей эффективности и результативности и(или) критериев оценки деятельности Государственного казенного учреждения здравоохранения Ленинградской области «Зеленохолмская туберкулезная больница» и его руководителя </t>
  </si>
  <si>
    <t xml:space="preserve">ГКУЗ ЛО «Зеленохолмская туберкулезная больница»
</t>
  </si>
  <si>
    <t xml:space="preserve">Перечень показателей эффективности и результативности и(или) критериев оценки деятельности Государственного казенного учреждения здравоохранения «Ленинградский областной противотуберкулезный диспансер» и его руководителя </t>
  </si>
  <si>
    <t>посещения  с профилактической целью</t>
  </si>
  <si>
    <t>Первичная специализированная медицинская помощь в условиях дневного стационара</t>
  </si>
  <si>
    <t xml:space="preserve">Выполнение утвержденного плана выездной работы </t>
  </si>
  <si>
    <t>ГКУЗ ЛОПТД</t>
  </si>
  <si>
    <t>Прекращение бактериовыделения:</t>
  </si>
  <si>
    <t xml:space="preserve">Перечень показателей эффективности и результативности и(или) критериев оценки деятельности Государственного казенного учреждения здравоохранения Ленинградской области «Областная туберкулезная больница в г. Тихвине» и его руководителя </t>
  </si>
  <si>
    <t>ГКУЗ ЛО «Областная туберкулезная больница в г. Тихвине»</t>
  </si>
  <si>
    <t xml:space="preserve">Перечень показателей эффективности и результативности и(или) критериев оценки деятельности Государственного бюджетного учреждения здравоохранения «Ленинградский областной наркологический диспансер им. А.Я.Гриненко» </t>
  </si>
  <si>
    <t>Х= (число обращений по заболеванию за отчетный период/ плановое число обращений по заболеванию за год*100%), при Х меньше значения критерия оценка = 0, при Х больше или равно диапазона оценка максимальна</t>
  </si>
  <si>
    <t>Х= (число посещений за отчетный период/ плановое число посещений за год*100%), при Х меньше значения критерия оценка = 0, при Х больше или равно диапазона оценка максимальна</t>
  </si>
  <si>
    <t xml:space="preserve">Выявляемость больных с алкогольной зависимостью </t>
  </si>
  <si>
    <t>чел. на 100 тыс. населения зоны обслуживания</t>
  </si>
  <si>
    <t>ГБУЗ ЛОНД</t>
  </si>
  <si>
    <t>Число лиц, переведённых в течение года с профилактического на диспансерный учет</t>
  </si>
  <si>
    <t>Х=(число лиц, злоупотребляющих психоактивными веществами ,переведенных с профилактического наблюдения на диспансерное наблюдение/число лиц состоящих на учете лиц, злоупотребляющих психоактивными веществами*100), при Х меньше или равно значению критерия оценка максимальна, при Х  больше значения критерия оценка 0</t>
  </si>
  <si>
    <t>Число больных, снятых с диспансерного наблюдения в связи со стойкой ремиссией от числа пациентов состоящих на учете</t>
  </si>
  <si>
    <t xml:space="preserve">Перечень показателей эффективности и результативности и(или) критериев оценки деятельности Ленинградского областного государственного бюджетного учреждения здравоохранения «Выборгский межрайонный наркологический диспансер» и его руководителя </t>
  </si>
  <si>
    <t xml:space="preserve">ГБУЗ ЛО «Выборгский межрайонный наркологический диспансер» </t>
  </si>
  <si>
    <t>Число больных, снятых с диспансерного наблюдения в связи со стойкой ремиссией</t>
  </si>
  <si>
    <t xml:space="preserve">Перечень показателей эффективности и результативности и(или) критериев оценки деятельности Государственного казенного учреждения здравоохранения Ленинградской области «Дружносельская психиатрическая больница» и его руководителя </t>
  </si>
  <si>
    <t>95-105</t>
  </si>
  <si>
    <t>Х= (число случаев госпитализации за отчетный период/ плановое число случаев госпитализации за год*100%), при Х меньше значения критерия оценка = 0, при Х больше или равно диапазона оценка максимальна</t>
  </si>
  <si>
    <t>Доля повторных в течение года госпитализаций  в психиатрические стационары</t>
  </si>
  <si>
    <t>3,5-4,5</t>
  </si>
  <si>
    <t>ГКУЗ ЛО «Дружносельская психиатрическая больница»</t>
  </si>
  <si>
    <t>Х=(число пациентов госпитализированных повторно  в стационар отчетный за период/общее число госпитализированных в стационар за период*100), при Х больше диапазона оценка равна 0, при Х в диапазоне от ___ до __ оценка по одному баллу за каждую единицу диапазона выше нижней границы диапазона, при Х меньше диапазона оценка максимальна</t>
  </si>
  <si>
    <t>8,0-9,0</t>
  </si>
  <si>
    <t>12,5-13,5</t>
  </si>
  <si>
    <t>17-18</t>
  </si>
  <si>
    <t xml:space="preserve">Перечень показателей эффективности и результативности и(или) критериев оценки деятельности Ленинградского областного государственного казенного учреждения здравоохранения «Свирская психиатрическая больница» и его руководителя </t>
  </si>
  <si>
    <t>ГКУЗ ЛО«Свирская психиатрическая больница»</t>
  </si>
  <si>
    <t xml:space="preserve">Перечень показателей эффективности и результативности и(или) критериев оценки деятельности Государственного казенного учреждения здравоохранения Ленинградской области «Тихвинская психиатрическая больница» и его руководителя </t>
  </si>
  <si>
    <t xml:space="preserve">ГКУЗ ЛО «Тихвинская психиатрическая больница»
</t>
  </si>
  <si>
    <t>Перечень показателей эффективности и результативности и(или) критериев оценки деятельности Государственного казенного учреждения здравоохранения Ленинградской области «Ульяновская психиатрическая больница» и его руководителя</t>
  </si>
  <si>
    <t xml:space="preserve">ГКУЗ ЛО «Ульяновская областная психиатрическая больница»
</t>
  </si>
  <si>
    <t>ГКУЗ ЛО МИАЦ</t>
  </si>
  <si>
    <t xml:space="preserve">Исполнение показателя Регионального проекта «Развитие системы оказания первичной медико-санитарной помощи» на территории Ленинградской области </t>
  </si>
  <si>
    <t xml:space="preserve">Х=(фактическое число лиц (пациентов), дополнительно эвакуированных с использованием санитарной авиации/ число эвакуированных, установленное в плане*100%) </t>
  </si>
  <si>
    <t>Процент выездов скорой медицинской помощи со временем доезда 20 минут</t>
  </si>
  <si>
    <t>Х= (Кол-во выполненных выездов скорой медицинской помощи с временем доезда 20 минут/общее количество выездов скорой медицинской помощи *100%), при Х=значению критерия, оценка максимальная; при Х &lt; значения критерия, оценка = 0</t>
  </si>
  <si>
    <t>3.1.1</t>
  </si>
  <si>
    <t>3.1.2</t>
  </si>
  <si>
    <t xml:space="preserve">Перечень показателей эффективности и результативности и(или) критериев оценки деятельности Государственного бюджетного учреждения здравоохранения Ленинградской области «Станция скорой медицинской помощи» и его руководителя </t>
  </si>
  <si>
    <t>Комитет по здравоохранению ЛО, ГБУЗ ЛО ССМП</t>
  </si>
  <si>
    <t xml:space="preserve">Достижение "Цифровой зрелости" медицинской организации </t>
  </si>
  <si>
    <t xml:space="preserve">x = (сумма фактических значений установленных критериев"Цифровой зрелости" / общее число установленных критериев"Цифровой зрелости")*100,при Х больше или равно значению критерия оценка максимальна, при Х &lt; значения критерия ,оценка =0 </t>
  </si>
  <si>
    <t xml:space="preserve"> Данные медицинской организации</t>
  </si>
  <si>
    <t xml:space="preserve"> Доля эффективно закончивших лечение активных случаев МЛУ/ШЛУ ТБ, зарегистрированных для лечения по IV и V режимам химиотерапии.</t>
  </si>
  <si>
    <t>Доля абацилированных активных  больных туберкулезом, зарегистрированных для лечения по I, II, III режимам химиотерапии.</t>
  </si>
  <si>
    <t>не менее 7</t>
  </si>
  <si>
    <t xml:space="preserve">Х=(с ишемическим инсультом, которым выполнен системный тромболизис/ число выбывших (выписано+умерло) больных с ишемическим инсультом*100%), при Х больше или равно значению критерия оценка максимальна, при Х &lt; значения критерия ,оценка =0 </t>
  </si>
  <si>
    <t xml:space="preserve">x = (сумма фактических значений установленных критериев"Цифровой зрелости"/ общее число установленных критериев"Цифровой зрелости")*100,при Х больше или равно значению критерия оценка максимальна, при Х &lt; значения критерия ,оценка =0 </t>
  </si>
  <si>
    <t>6.1</t>
  </si>
  <si>
    <t>6.2</t>
  </si>
  <si>
    <t>посещения, бюджет</t>
  </si>
  <si>
    <t>по стационару дневного пребывания, ОМС</t>
  </si>
  <si>
    <t>по амбулаторной службе (за исключением диспансеризации, углубленной диспансеризации, профилактических осмотров, диспансерного наблюдения), ОМС</t>
  </si>
  <si>
    <t>по стационару, ОМС</t>
  </si>
  <si>
    <t>специализированная медицинская помощь, оказываемая в условиях стационара дневного пребывания</t>
  </si>
  <si>
    <t>Выполнение плановых объемов  по высокотехнологичной медицинской помощи, бюджет</t>
  </si>
  <si>
    <t>Мониторинг ТФОМС ЛО (в части ОМС), Комитет по здравоохранению Ленинградской области (в части бюджета)</t>
  </si>
  <si>
    <t>Мониторинг ТФОМС ЛО (в части ОМС),  Комитет по здравоохранению Ленинградской области (в части бюджета)</t>
  </si>
  <si>
    <r>
      <t xml:space="preserve">Х=(число больных алкоголизмом, поставленных на учет с диагнозом установленном впервые в жизни *100000/число населения зоны обслуживания). Оценка рассчитывается   как произведение </t>
    </r>
    <r>
      <rPr>
        <b/>
        <sz val="11"/>
        <color indexed="8"/>
        <rFont val="Times New Roman"/>
        <family val="1"/>
        <charset val="204"/>
      </rPr>
      <t>max</t>
    </r>
    <r>
      <rPr>
        <sz val="11"/>
        <color indexed="8"/>
        <rFont val="Times New Roman"/>
        <family val="1"/>
        <charset val="204"/>
      </rPr>
      <t xml:space="preserve"> оценки (15) к отношению Х/значение критерия.</t>
    </r>
  </si>
  <si>
    <r>
      <t xml:space="preserve">Х=(Число больных наркологическими заболеваниями, снятых с диспансерного наблюдения в связи со стойкой ремиссией/число пациентов, состоящих на учёте*100). Оценка рассчитывается   как произведение </t>
    </r>
    <r>
      <rPr>
        <b/>
        <sz val="11"/>
        <color indexed="8"/>
        <rFont val="Times New Roman"/>
        <family val="1"/>
        <charset val="204"/>
      </rPr>
      <t>max</t>
    </r>
    <r>
      <rPr>
        <sz val="11"/>
        <color indexed="8"/>
        <rFont val="Times New Roman"/>
        <family val="1"/>
        <charset val="204"/>
      </rPr>
      <t xml:space="preserve"> оценки (15) к отношению Х/значение критерия.</t>
    </r>
  </si>
  <si>
    <r>
      <t xml:space="preserve">Х=(Число больных наркологическими заболеваниями, снятых с диспансерного наблюдения в связи со стойкой ремиссией/число пациентов, состоящих на учёте*100). Оценка рассчитывается   как произведение </t>
    </r>
    <r>
      <rPr>
        <b/>
        <sz val="11"/>
        <color indexed="8"/>
        <rFont val="Times New Roman"/>
        <family val="1"/>
        <charset val="204"/>
      </rPr>
      <t>max</t>
    </r>
    <r>
      <rPr>
        <sz val="11"/>
        <color indexed="8"/>
        <rFont val="Times New Roman"/>
        <family val="1"/>
        <charset val="204"/>
      </rPr>
      <t xml:space="preserve"> оценки (10) к отношению Х/значение критерия.</t>
    </r>
  </si>
  <si>
    <r>
      <t>Х=значение показателя смертности от онкологических заболеваний по государственной программе</t>
    </r>
    <r>
      <rPr>
        <sz val="11"/>
        <rFont val="Times New Roman"/>
        <family val="1"/>
        <charset val="204"/>
      </rPr>
      <t xml:space="preserve"> (на отчетную дату предыдущего месяца)</t>
    </r>
    <r>
      <rPr>
        <sz val="11"/>
        <color indexed="8"/>
        <rFont val="Times New Roman"/>
        <family val="1"/>
        <charset val="204"/>
      </rPr>
      <t>, при Х &gt; значения показателя государственной программы, оценка 0, при Х&lt; или равно значению показателя государственной программы, оценка максимальная</t>
    </r>
  </si>
  <si>
    <t>100%</t>
  </si>
  <si>
    <t>Достижение "Цифровой зрелости" медицинской организации</t>
  </si>
  <si>
    <t>Мониторинг ТФОМС ЛО (в части ОМС)</t>
  </si>
  <si>
    <t xml:space="preserve">Перечень показателей эффективности и результативности и(или) критериев оценки деятельности Государственного бюджетного учреждения здравоохранения "Ленинградский областной перинатальный центр» и его руководителя 
</t>
  </si>
  <si>
    <t>0</t>
  </si>
  <si>
    <t>100</t>
  </si>
  <si>
    <t>70</t>
  </si>
  <si>
    <t>90</t>
  </si>
  <si>
    <t>80</t>
  </si>
  <si>
    <t>20</t>
  </si>
  <si>
    <t>45</t>
  </si>
  <si>
    <t>Х = (объем случаев госпитализации за отчетный период /объем случаев госпитализации за год) х 100%,при Х равен или более значения критерия,оценка в баллах в полном объеме, при Х  меньше значения критерия, оценка = 0</t>
  </si>
  <si>
    <t>95</t>
  </si>
  <si>
    <t>Х = (объем амбулаторной медицинской помощи за отчетный период / объем амбулаторной медицинской помощи за год) х 100%, при Х равен или более значения критерия,оценка в баллах в полном объеме, при Х  меньше значения критерия, оценка = 0</t>
  </si>
  <si>
    <t>Х = (объем случаев лечения за отчетный период / объем случаев лечения за год) х 100%, при Х равен или более значения критерия,оценка в баллах в полном объеме, при Х  меньше значения критерия, оценка = 0</t>
  </si>
  <si>
    <t>Х = (объем случаев госпитализации за отчетный период / объем случаев госпитализации за год) х 100%,при Х равно или больше значения критерия,оценка в баллах в полном объеме, при Х  меньше значения критерия, оценка = 0</t>
  </si>
  <si>
    <t>Х = (объем амбулаторной медицинской помощи за отчетный период / объем амбулаторной медицинской помощи  за год) х 100%,  при Х  равно или больше значения критерия,оценка в баллах в полном объеме, при Х  меньше значения критерия, оценка = 0</t>
  </si>
  <si>
    <t>Х = (объем случаев лечения за отчетный период / объем случаев лечения за год) х 100%, при Х  равно или больше значения критерия,оценка в баллах в полном объеме, при Х  меньше значения критерия, оценка = 0</t>
  </si>
  <si>
    <t>Охват детей первого года жизни расширенным неонатальным, неонатальным и аудиологическим скринингом</t>
  </si>
  <si>
    <t>Х = (Число детей первого года жизни, которым проведен расширенный неонатальный, неонатальныйи аудиологический скрининг/Число детей первого года жизни*100%), при Х равно или больше критерия, оценка в баллах в полном объеме, при Х  меньше критерия, оценка = 0</t>
  </si>
  <si>
    <t>12</t>
  </si>
  <si>
    <t>15-25</t>
  </si>
  <si>
    <t>40-50</t>
  </si>
  <si>
    <t>Х = (Объем случаев госпитализации за отчетный период / Объем случаев госпитализации за год) х 100%,при Х в границах диапазона,оценка в баллах в полном объеме, при Х больше или меньше диапазона, оценка = 0</t>
  </si>
  <si>
    <t>Х = (число случаев госпитализации за отчетный период  / плановое число случаев госпитализации за год) х 100%, при Х в границах диапазона,оценка в баллах в полном объеме, при Х больше или меньше диапазона, оценка = 0</t>
  </si>
  <si>
    <t>Х = (Объем амбулаторной медицинской помощи за отчетный период / Объем амбулаторной медицинской помощи  за год) х 100%,  при Х границах в диапазона - оценка в баллах в полном объеме,  при Х больше или меньше значения диапазона, оценка = 0</t>
  </si>
  <si>
    <t>Х = (Объем амбулаторной медицинской помощи за отчетный период / Объем амбулаторной медицинской помощи  за год) х 100%,  при Х в границах  диапазона - оценка в баллах в полном объеме,  при Х больше или меньше значения диапазона, оценка = 0</t>
  </si>
  <si>
    <t>Х = (число вызывов за отчетный период / число вызывов за год) х 100%, при Х в границах диапазона,оценка в баллах в полном объеме, при Х больше или меньше диапазона, оценка = 0</t>
  </si>
  <si>
    <t>Смертность от онкологических заболеваний в Ленинградской области</t>
  </si>
  <si>
    <t>Х = (Объем случаев госпитализации за отчетный период / Объем случаев госпитализации за год) х 100%, при Х в границах диапазона,оценка в баллах в полном объеме, при Х больше или меньше диапазона, оценка = 0</t>
  </si>
  <si>
    <t>Х = (Объем амбулаторной медицинской помощи за отчетный период / Объем амбулаторной медицинской помощи  за год) х 100%, при Х в границах диапазона - оценка в баллах в полном объеме,  при Х больше или меньше значения диапазона, оценка = 0</t>
  </si>
  <si>
    <t>при наличии положительной динамики в численности врачей и среднего медицинского персонала количество баллов = 5, при отсутствии динамики колличество баллов = 3, при отрицательной динамики в численности врачей и среднего медицинского персонала количество баллов =0</t>
  </si>
  <si>
    <t>Комитет по здравоохранению Ленинградской области, ГБУЗ ЛОПЦ</t>
  </si>
  <si>
    <t>Х = число случаев нормальных родов*100/ число принятых родов (с 22 недель), при Х больше значения критерия оценка = 0, при Х меньше значения критерия оценка в баллах в полном объеме</t>
  </si>
  <si>
    <t>Доля преждевременных родов (на сроке менее 32 нед.) в общем объеме родов ПЦ</t>
  </si>
  <si>
    <t>X = число преждевременных родов в сроке 22-32 недель / общее число родов × 100%, при Х меньше или равно критерию оценка = 0, при Х больше значения критерия оценка в баллах в полном объеме</t>
  </si>
  <si>
    <t>Частота кесарева сечения у женщин с рубцом на матке в общем объеме родов у женщин с рубцом</t>
  </si>
  <si>
    <t>Х = Число операций кесарева сечения у женщин с рубцом на матке при доношенной беременности (≥37 нед.) / общее число родов у женщин с рубцом на матке при доношенной беременности *100, при Х больше или равно критерию оценка = 0, при Х меньше значения критерия оценка в баллах в полном объеме</t>
  </si>
  <si>
    <t>Выживаемость детей с массой тела 500-1499 гр. (ЭНМТ и ОНМТ)</t>
  </si>
  <si>
    <t>85</t>
  </si>
  <si>
    <t>Х = Число детей, родившихся с массой тела от 500 до 1499 грамм / общее число детей, родившихся с массой тела от 500 до 1499 грамм, при Х больше или равно критерию, оценка в баллах в полном объеме, при Х меньше критерия, оценка = 0</t>
  </si>
  <si>
    <t>Доля женщин, начавших грудное вскармливание в первые сутки</t>
  </si>
  <si>
    <t>Х = Число родильниц (после родов через естественные пути и операции КС), приложивших ребенка к груди в течение первых 24 часов жизни / Общее число родильниц, не имеющих медицинских противопоказаний к грудному вскармливанию *100, при Х меньше или равно критерию оценка = 0, при Х больше значения критерия оценка в баллах в полном объеме</t>
  </si>
  <si>
    <t>Доля новорожденных, поступивших в отделение патологии новорожденных сразу после рождения</t>
  </si>
  <si>
    <t>30</t>
  </si>
  <si>
    <t>X = Число новорожденных, поступивших в ОПН в первые 24 часа жизни из родильного зала или непосредственно после рождения / общее число новорожденных, родившихся живыми в ЛОПЦ * 100, при Х меньше или равно критерию оценка = 0, при Х больше значения критерия оценка в баллах в полном объеме</t>
  </si>
  <si>
    <t>Частота септических осложнений в родах и послеродовом периоде у женщины и новорожденного (послеродовой сепсис, генерализованная послеродовая инфекция, септицемия) на 1000 родов</t>
  </si>
  <si>
    <t>Х =Число случаев септических осложнений в родах и послеродовом периодеу женщины и новорожденного ( послеродовой сепсис, генерализованная послеродовая инфекция, септицемия) *100/ число родов в стационаре, при Х меньше или равно критерию, оценка в баллах в полном объеме, при Х больше критерия, оценка = 0</t>
  </si>
  <si>
    <t>Х = Число родившихся с родовой травмой / число родившихся живыми*100%), при Х = критерию, оценка в баллах в полном объеме, при Х больше критерия, оценка = 0</t>
  </si>
  <si>
    <t>98</t>
  </si>
  <si>
    <t>Х = (Число детей первого года жизни, коротым проведен расширенный неонатальный, неонатальный и аудиологический скрининг / Число детей первого года жизни *100%), при Х равно или больше критерия, оценка в баллах в полном объёме, при Х меньше критерия, оценка = 0</t>
  </si>
  <si>
    <t xml:space="preserve">Перечень показателей эффективности и результативности и(или) критериев оценки деятельности Государственного бюджетного учреждения здравоохранения «Ленинградский областной центр психического здоровья» и его руководителя </t>
  </si>
  <si>
    <t>Число пациентов, совершивших асоциальных действий из группы социально-опасных пациентов</t>
  </si>
  <si>
    <t>№п/п</t>
  </si>
  <si>
    <r>
      <rPr>
        <i/>
        <sz val="8"/>
        <rFont val="Times New Roman"/>
        <family val="1"/>
        <charset val="204"/>
      </rPr>
      <t>Выполнение плановых объемов медицинской помощи в рамках Территориальной программы государственных гарантий бесплатного оказания гражданам медицинской помощи, в том числе:</t>
    </r>
  </si>
  <si>
    <t>Х-(чнсло случаев госпитализации за отчетный период/ плановое годовое число случаев госпитализации за год* 100%), при X меньше значения диапазона оценка - 0, при X больше или равно опенка максимальна</t>
  </si>
  <si>
    <r>
      <rPr>
        <i/>
        <sz val="8"/>
        <rFont val="Times New Roman"/>
        <family val="1"/>
        <charset val="204"/>
      </rPr>
      <t>Первичная специализированная медицинская помощь в амбулаторных условиях:</t>
    </r>
  </si>
  <si>
    <r>
      <t>X</t>
    </r>
    <r>
      <rPr>
        <vertAlign val="superscript"/>
        <sz val="8"/>
        <rFont val="Times New Roman"/>
        <family val="1"/>
        <charset val="204"/>
      </rPr>
      <t>е</t>
    </r>
    <r>
      <rPr>
        <sz val="8"/>
        <rFont val="Times New Roman"/>
        <family val="1"/>
        <charset val="204"/>
      </rPr>
      <t xml:space="preserve"> (число обращений по заболеванию за отчетный период/ плановое число обращений по заболеванию за гад*100%), при X меньше значения критерия опенка * 0, при X больше пли равно диапазона оценка максимальна</t>
    </r>
  </si>
  <si>
    <t>X" (число посещений за отчетный период/ плановое число посещений за год* 100%), при X меньше значения критерия оценка = 0, при X больше пли равно диапазона оценка максимальна</t>
  </si>
  <si>
    <r>
      <t>X</t>
    </r>
    <r>
      <rPr>
        <vertAlign val="superscript"/>
        <sz val="8"/>
        <rFont val="Times New Roman"/>
        <family val="1"/>
        <charset val="204"/>
      </rPr>
      <t>я</t>
    </r>
    <r>
      <rPr>
        <sz val="8"/>
        <rFont val="Times New Roman"/>
        <family val="1"/>
        <charset val="204"/>
      </rPr>
      <t xml:space="preserve"> (число случаев госпитализации за отчетный период/ плановое число случаев госпитализации за год* 100%), при X меньше значения критерия оценка = 0, при X больше пли равно диапазона оценка максимальна</t>
    </r>
  </si>
  <si>
    <t>4 квартал (гад)</t>
  </si>
  <si>
    <t>Доля повторных в течение года госпитализаций в психиатрический стационар</t>
  </si>
  <si>
    <t>ГБУЗ Ленинградский областной центр психического здоровья</t>
  </si>
  <si>
    <t>Х~(число пациентов госпитализированных повторно в стационар отчетный за период/общее число госпитализированных в стационар за период* 100), при X больше диапазона опенка равна 0, при X в диапазоне от___до__оценка по одному баллу за каждую единицу диапазона выше нижней границы диапазона, при X меньше диапазона оценка максимальна</t>
  </si>
  <si>
    <t>8.0-9.0</t>
  </si>
  <si>
    <t>Х-число пациентов, совершивших асоциальных действий из группы социально-опасных пациентов, при X больше критеря оценка = 0, при X разном критерию оценка максимальна</t>
  </si>
  <si>
    <t>Выполнение утвержденного плана выездной работы</t>
  </si>
  <si>
    <t>ГБУЗ Ленинградский областной центр психического Здоровья</t>
  </si>
  <si>
    <t>X" (число выполненных выездов за отчетный период/чнсло плановых выездов за отчетный период* 100 %), при X = значению критерия оценка в полном объеме, при X меньше значения критерия, опенка-0</t>
  </si>
  <si>
    <t>Удовлетворенность качеством предоставления услуг (по результатам независимой оценки качества условий оказания услуг медицинскими организациями)*</t>
  </si>
  <si>
    <t>Общественный совет по проведению независимой оценки качества условий оказания услуг организациями в сфере охраны Здоровья при Комитете по здравоохранению Ленинградской области</t>
  </si>
  <si>
    <t>X* Число баллов, присвоенное медицинской организации по результатам НОК/Максимальное количество баяло/100%; X &gt; либо = значения критерия, оценка максимальная,при X &lt; значения критерия, опенка - 0.</t>
  </si>
  <si>
    <t>Процент выполнения Плана по устранению недостатков, выявленных в ходе проведения независимой оценки качества условий оказания услуг медицинскими организациями*</t>
  </si>
  <si>
    <t>при Х-зкачеикю критерия, оценка максимальная; при X &lt; значения критерия, оценка - 0</t>
  </si>
  <si>
    <t>при X &gt; значению критерия, оценка максимальная; при X &lt; значения критерия, оценка - 0</t>
  </si>
  <si>
    <t>при X-значению критерия, оценка максимальная; при X &lt; значения критерия, оценка - 0</t>
  </si>
  <si>
    <t>ГБУЗ ЛО«МИАЦ»</t>
  </si>
  <si>
    <t>х - (сумма фактических значений установленных критериев"Цифровой зрелости* / общее число установленных крнтернев"ЦифровоЙ зрелости')*100,пря X больше пли равно значению критерия оценка максимальна, при X &lt; значения критерия .оценка -0</t>
  </si>
  <si>
    <t>Наличие положительной динамики в численности врачей и/илн среднего медицинского персонала относительно численности за предыдущий квартал</t>
  </si>
  <si>
    <t>Количественно е отношение</t>
  </si>
  <si>
    <t>11</t>
  </si>
  <si>
    <t>при Х-зкачению критерия, опенка максимальная; при X &gt; значения критерия, оценка - 0</t>
  </si>
  <si>
    <t>* • в случае проведения такой оценки</t>
  </si>
  <si>
    <t xml:space="preserve">Перечень показателей эффективности и результативности и(или) критериев оценки деятельности Государственного казенного учреждения здравоохранения «Центр крови Ленинградской области» и его руководителя </t>
  </si>
  <si>
    <t>Выполнение плановых объемов медицинской помощи в рамках   Территориальной программы государственных гарантий бесплатного оказания гражданам медицинской помощи</t>
  </si>
  <si>
    <t>Х= (число фактически заготовленных препаратов крови за отчетный период/ плановое число заготовок препаратов крови за год*100), при Х больше или равно значения диапазона оценка максимальна, при Х меньше значения диапазона, оценка = 0</t>
  </si>
  <si>
    <t>Обеспечение заявок ЛПУ эритроцитарной массой, обедненной эритроцитами и тромбоцитами, фильтрованными эритроцитами</t>
  </si>
  <si>
    <t xml:space="preserve"> ГКУЗ «Центр крови Ленинградской области» </t>
  </si>
  <si>
    <t>Х= (число обеспеченных заявок медицинских организаций/ общее число заявок медицинских организаций*100), при Х больше или равно диапазона оценка максимальна, при Х меньше диапазона, оценка =  0</t>
  </si>
  <si>
    <t>Доля донорской крови, проверенной на ВИЧ с обеспечением качества</t>
  </si>
  <si>
    <t xml:space="preserve">ГКУЗ «Центр крови Ленинградской области» </t>
  </si>
  <si>
    <t>Х= (число препаратов крови,  проверенной на ВИЧ с обеспечением качества/ число приготовленных препаратов крови*100), при Х больше или равно диапазона оценка максимальна, при Х меньше диапазона, оценка - 0</t>
  </si>
  <si>
    <t>при наличии положительной динамики в численности врачей и среднего медицинского персонала количество баллов = 5, при отсутствии динамики или отрицательной динамики в численности врачей и среднего медицинского персонала количество баллов =0</t>
  </si>
  <si>
    <t xml:space="preserve">Перечень показателей эффективности и результативности и(или) критериев оценки деятельности Государственного казенного учреждения здравоохранения Ленинградской области «Областная туберкулезная больница в городе Выборге»  и его руководителя </t>
  </si>
  <si>
    <t>первичная специализированная медицинская помощь в условиях дневного стационара</t>
  </si>
  <si>
    <t>ГКУЗ ЛО «Областная туберкулезная больница в городе Выборге»</t>
  </si>
  <si>
    <r>
      <t>Х=(число пациентов эффективно закончивших лечение с МЛУ/ШЛУ ТБ,поступивших для лечения по IV и V РХТ</t>
    </r>
    <r>
      <rPr>
        <b/>
        <sz val="11"/>
        <color indexed="8"/>
        <rFont val="Times New Roman"/>
        <family val="1"/>
        <charset val="204"/>
      </rPr>
      <t>/</t>
    </r>
    <r>
      <rPr>
        <sz val="11"/>
        <color indexed="8"/>
        <rFont val="Times New Roman"/>
        <family val="1"/>
        <charset val="204"/>
      </rPr>
      <t xml:space="preserve"> число пациентовМЛУ/ШЛУ ТБ,поступивших для лечения по IV и V РХ с*100%), при Х меньше критерия оцена равна 0, при Х больше или равно критерию оценка максимальна</t>
    </r>
  </si>
  <si>
    <t xml:space="preserve">УТВЕРЖДЕНО
приказом Комитета по здравоохранению
Ленинградской области
от 28.12.2024 № 24
(в редакции
приказа от ______.______.2026 № ____)
(приложение 2) </t>
  </si>
  <si>
    <t xml:space="preserve">УТВЕРЖДЕНО
приказом Комитета по здравоохранению
Ленинградской области
от 28.12.2024 № 24
(в редакции
приказа от ______.______.2026 № ____)
(приложение 3) </t>
  </si>
  <si>
    <t xml:space="preserve">УТВЕРЖДЕНО
приказом Комитета по здравоохранению
Ленинградской области
от 28.12.2024 № 24
(в редакции
приказа от ______.______.2026 № ____)
(приложение 5) </t>
  </si>
  <si>
    <t xml:space="preserve">УТВЕРЖДЕНО
приказом Комитета по здравоохранению
Ленинградской области
от 28.12.2024 № 24
(в редакции
приказа от ______.______.2026 № ____)
(приложение 9) </t>
  </si>
  <si>
    <t xml:space="preserve">УТВЕРЖДЕНО
приказом Комитета по здравоохранению
Ленинградской области
от 28.12.2024 № 24
(в редакции
приказа от ______.______.2026 № ____)
(приложение10) </t>
  </si>
  <si>
    <t xml:space="preserve">УТВЕРЖДЕНО
приказом Комитета по здравоохранению
Ленинградской области
от 28.12.2024 № 24
(в редакции
приказа от ______.______.2026 № ____)
(приложение 11) </t>
  </si>
  <si>
    <t xml:space="preserve">УТВЕРЖДЕНО
приказом Комитета по здравоохранению
Ленинградской области
от 28.12.2024 № 24
(в редакции
приказа от ______.______.2026 № ____)
(приложение 13) </t>
  </si>
  <si>
    <t xml:space="preserve">УТВЕРЖДЕНО
приказом Комитета по здравоохранению
Ленинградской области
от 28.12.2024 № 24
(в редакции
приказа от ______.______.2026 № ____)
(приложение 14) </t>
  </si>
  <si>
    <t xml:space="preserve">УТВЕРЖДЕНО
приказом Комитета по здравоохранению
Ленинградской области
от 28.12.2024 № 24
(в редакции
приказа от ______.______.2026 № ____)
(приложение 16) </t>
  </si>
  <si>
    <t xml:space="preserve">УТВЕРЖДЕНО
приказом Комитета по здравоохранению
Ленинградской области
от 28.12.2024 № 24
(в редакции
приказа от ______.______.2026 № ____)
(приложение 17) </t>
  </si>
  <si>
    <t xml:space="preserve">УТВЕРЖДЕНО
приказом Комитета по здравоохранению
Ленинградской области
от 28.12.2024 № 24
(в редакции
приказа от ______.______.2026 № ____)
(приложение 18) </t>
  </si>
  <si>
    <t xml:space="preserve">УТВЕРЖДЕНО
приказом Комитета по здравоохранению
Ленинградской области
от 28.12.2024 № 24
(в редакции
приказа от ______.______.2026 № ____)
(приложение 20) </t>
  </si>
  <si>
    <t xml:space="preserve">УТВЕРЖДЕНО
приказом Комитета по здравоохранению
Ленинградской области
от 28.12.2024 № 24
(в редакции
приказа от ______.______.2026 № ____)
(приложение 21) </t>
  </si>
  <si>
    <t xml:space="preserve">УТВЕРЖДЕНО
приказом Комитета по здравоохранению
Ленинградской области
от 28.12.2024 № 24
(в редакции
приказа от ______.______.2026 № ____)
(приложение 22) </t>
  </si>
  <si>
    <t xml:space="preserve">УТВЕРЖДЕНО
приказом Комитета по здравоохранению
Ленинградской области
от 28.12.2024 № 24
(в редакции
приказа от ______.______.2026 № ____)
(приложение 23) </t>
  </si>
  <si>
    <t xml:space="preserve">УТВЕРЖДЕНО
приказом Комитета по здравоохранению
Ленинградской области
от 28.12.2024 № 24
(в редакции
приказа от ______.______.2026 № ____)
(приложение 24) </t>
  </si>
  <si>
    <t xml:space="preserve">УТВЕРЖДЕНО
приказом Комитета по здравоохранению
Ленинградской области
от 28.12.2024 № 24
(в редакции
приказа от ______.______.2026 № ____)
(приложение 25) </t>
  </si>
  <si>
    <t xml:space="preserve">УТВЕРЖДЕНО
приказом Комитета по здравоохранению
Ленинградской области
от 28.12.2024 № 24
(в редакции
приказа от ______.______.2026 № ____)
(приложение 26) </t>
  </si>
  <si>
    <t xml:space="preserve">УТВЕРЖДЕНО
приказом Комитета по здравоохранению
Ленинградской области
от 28.12.2024 № 24
(в редакции
приказа от ______.______.2026 № ____)
(приложение 29) </t>
  </si>
  <si>
    <t xml:space="preserve">УТВЕРЖДЕНО
приказом Комитета по здравоохранению
Ленинградской области
от 28.12.2024 № 24
(в редакции
приказа от ______.______.2026 № ____)
(приложение 30)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</si>
</sst>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%"/>
    <numFmt numFmtId="167" formatCode="0.0000"/>
  </numFmts>
  <fonts count="25">
    <font>
      <sz val="11"/>
      <color indexed="8"/>
      <name val="Calibri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9C6500"/>
      <name val="Helvetica Neue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i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64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64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13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13"/>
      </left>
      <right style="thin">
        <color indexed="13"/>
      </right>
      <top/>
      <bottom style="thin">
        <color indexed="8"/>
      </bottom>
      <diagonal/>
    </border>
    <border>
      <left style="thin">
        <color indexed="8"/>
      </left>
      <right style="thin">
        <color indexed="13"/>
      </right>
      <top/>
      <bottom style="thin">
        <color indexed="8"/>
      </bottom>
      <diagonal/>
    </border>
    <border>
      <left style="thin">
        <color indexed="13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 applyNumberFormat="0" applyFill="0" applyBorder="0" applyProtection="0"/>
    <xf numFmtId="0" fontId="5" fillId="0" borderId="12"/>
    <xf numFmtId="0" fontId="10" fillId="3" borderId="12" applyNumberFormat="0" applyBorder="0" applyAlignment="0" applyProtection="0"/>
    <xf numFmtId="9" fontId="5" fillId="0" borderId="12" applyFont="0" applyFill="0" applyBorder="0" applyAlignment="0" applyProtection="0"/>
    <xf numFmtId="0" fontId="14" fillId="0" borderId="12" applyNumberFormat="0" applyFill="0" applyBorder="0" applyProtection="0"/>
    <xf numFmtId="0" fontId="4" fillId="0" borderId="12"/>
    <xf numFmtId="9" fontId="4" fillId="0" borderId="12" applyFont="0" applyFill="0" applyBorder="0" applyAlignment="0" applyProtection="0"/>
    <xf numFmtId="0" fontId="3" fillId="0" borderId="12"/>
    <xf numFmtId="9" fontId="15" fillId="0" borderId="0" applyFont="0" applyFill="0" applyBorder="0" applyAlignment="0" applyProtection="0"/>
    <xf numFmtId="0" fontId="17" fillId="0" borderId="12" applyNumberFormat="0" applyFill="0" applyBorder="0" applyProtection="0"/>
    <xf numFmtId="0" fontId="2" fillId="0" borderId="12"/>
    <xf numFmtId="9" fontId="2" fillId="0" borderId="12" applyFont="0" applyFill="0" applyBorder="0" applyAlignment="0" applyProtection="0"/>
    <xf numFmtId="0" fontId="2" fillId="0" borderId="12"/>
    <xf numFmtId="9" fontId="2" fillId="0" borderId="12" applyFont="0" applyFill="0" applyBorder="0" applyAlignment="0" applyProtection="0"/>
    <xf numFmtId="0" fontId="17" fillId="0" borderId="12" applyNumberFormat="0" applyFill="0" applyBorder="0" applyProtection="0"/>
    <xf numFmtId="0" fontId="20" fillId="0" borderId="12" applyNumberFormat="0" applyFill="0" applyBorder="0" applyProtection="0"/>
    <xf numFmtId="0" fontId="1" fillId="0" borderId="12"/>
    <xf numFmtId="9" fontId="1" fillId="0" borderId="12" applyFont="0" applyFill="0" applyBorder="0" applyAlignment="0" applyProtection="0"/>
    <xf numFmtId="0" fontId="1" fillId="0" borderId="12"/>
    <xf numFmtId="9" fontId="1" fillId="0" borderId="12" applyFont="0" applyFill="0" applyBorder="0" applyAlignment="0" applyProtection="0"/>
    <xf numFmtId="0" fontId="1" fillId="0" borderId="12"/>
    <xf numFmtId="0" fontId="14" fillId="0" borderId="12" applyNumberFormat="0" applyFill="0" applyBorder="0" applyProtection="0"/>
    <xf numFmtId="0" fontId="1" fillId="0" borderId="12"/>
    <xf numFmtId="9" fontId="1" fillId="0" borderId="12" applyFont="0" applyFill="0" applyBorder="0" applyAlignment="0" applyProtection="0"/>
    <xf numFmtId="0" fontId="1" fillId="0" borderId="12"/>
    <xf numFmtId="9" fontId="1" fillId="0" borderId="12" applyFont="0" applyFill="0" applyBorder="0" applyAlignment="0" applyProtection="0"/>
    <xf numFmtId="0" fontId="14" fillId="0" borderId="12" applyNumberFormat="0" applyFill="0" applyBorder="0" applyProtection="0"/>
  </cellStyleXfs>
  <cellXfs count="525">
    <xf numFmtId="0" fontId="0" fillId="0" borderId="0" xfId="0" applyFont="1" applyAlignment="1"/>
    <xf numFmtId="0" fontId="0" fillId="2" borderId="11" xfId="0" applyFont="1" applyFill="1" applyBorder="1" applyAlignment="1">
      <alignment vertical="center"/>
    </xf>
    <xf numFmtId="0" fontId="0" fillId="2" borderId="11" xfId="0" applyFont="1" applyFill="1" applyBorder="1" applyAlignment="1"/>
    <xf numFmtId="0" fontId="6" fillId="2" borderId="1" xfId="0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/>
    <xf numFmtId="49" fontId="6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Fill="1" applyAlignment="1"/>
    <xf numFmtId="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/>
    <xf numFmtId="49" fontId="6" fillId="2" borderId="12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/>
    <xf numFmtId="0" fontId="0" fillId="2" borderId="12" xfId="0" applyFont="1" applyFill="1" applyBorder="1" applyAlignment="1"/>
    <xf numFmtId="0" fontId="0" fillId="0" borderId="12" xfId="0" applyNumberFormat="1" applyFont="1" applyBorder="1" applyAlignment="1"/>
    <xf numFmtId="1" fontId="6" fillId="2" borderId="14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9" fontId="6" fillId="4" borderId="14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/>
    <xf numFmtId="1" fontId="6" fillId="2" borderId="14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vertical="center"/>
    </xf>
    <xf numFmtId="0" fontId="6" fillId="2" borderId="7" xfId="0" applyNumberFormat="1" applyFont="1" applyFill="1" applyBorder="1" applyAlignment="1">
      <alignment horizontal="center" vertical="center"/>
    </xf>
    <xf numFmtId="0" fontId="0" fillId="2" borderId="14" xfId="0" applyFont="1" applyFill="1" applyBorder="1" applyAlignment="1"/>
    <xf numFmtId="2" fontId="0" fillId="0" borderId="12" xfId="0" applyNumberFormat="1" applyFont="1" applyBorder="1" applyAlignment="1"/>
    <xf numFmtId="0" fontId="6" fillId="4" borderId="14" xfId="0" applyNumberFormat="1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vertical="center" wrapText="1"/>
    </xf>
    <xf numFmtId="0" fontId="0" fillId="2" borderId="12" xfId="0" applyFont="1" applyFill="1" applyBorder="1" applyAlignment="1">
      <alignment wrapText="1"/>
    </xf>
    <xf numFmtId="0" fontId="0" fillId="0" borderId="14" xfId="0" applyFont="1" applyFill="1" applyBorder="1" applyAlignment="1">
      <alignment vertical="center" wrapText="1"/>
    </xf>
    <xf numFmtId="0" fontId="0" fillId="2" borderId="12" xfId="0" applyFont="1" applyFill="1" applyBorder="1" applyAlignment="1">
      <alignment vertical="top"/>
    </xf>
    <xf numFmtId="0" fontId="0" fillId="2" borderId="12" xfId="0" applyFont="1" applyFill="1" applyBorder="1" applyAlignment="1">
      <alignment vertical="top" wrapText="1"/>
    </xf>
    <xf numFmtId="0" fontId="6" fillId="2" borderId="12" xfId="0" applyFont="1" applyFill="1" applyBorder="1" applyAlignment="1">
      <alignment vertical="top" wrapText="1"/>
    </xf>
    <xf numFmtId="9" fontId="6" fillId="2" borderId="14" xfId="0" applyNumberFormat="1" applyFont="1" applyFill="1" applyBorder="1" applyAlignment="1">
      <alignment horizontal="center" vertical="center" wrapText="1"/>
    </xf>
    <xf numFmtId="4" fontId="6" fillId="4" borderId="14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6" fillId="5" borderId="0" xfId="0" applyNumberFormat="1" applyFont="1" applyFill="1" applyAlignment="1">
      <alignment vertical="center"/>
    </xf>
    <xf numFmtId="0" fontId="0" fillId="5" borderId="0" xfId="0" applyNumberFormat="1" applyFont="1" applyFill="1" applyAlignment="1"/>
    <xf numFmtId="0" fontId="14" fillId="2" borderId="12" xfId="0" applyFont="1" applyFill="1" applyBorder="1" applyAlignment="1">
      <alignment horizontal="center" vertical="center"/>
    </xf>
    <xf numFmtId="9" fontId="13" fillId="4" borderId="14" xfId="0" applyNumberFormat="1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vertical="center" wrapText="1"/>
    </xf>
    <xf numFmtId="167" fontId="6" fillId="4" borderId="14" xfId="0" applyNumberFormat="1" applyFont="1" applyFill="1" applyBorder="1" applyAlignment="1">
      <alignment horizontal="center" vertical="center" wrapText="1"/>
    </xf>
    <xf numFmtId="0" fontId="6" fillId="4" borderId="14" xfId="8" applyNumberFormat="1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49" fontId="6" fillId="4" borderId="14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2" fontId="6" fillId="4" borderId="14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13" fillId="2" borderId="14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0" fontId="6" fillId="2" borderId="14" xfId="0" applyNumberFormat="1" applyFont="1" applyFill="1" applyBorder="1" applyAlignment="1">
      <alignment horizontal="center" vertical="center" wrapText="1"/>
    </xf>
    <xf numFmtId="9" fontId="12" fillId="0" borderId="14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9" fontId="6" fillId="4" borderId="1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2" fontId="6" fillId="2" borderId="14" xfId="0" applyNumberFormat="1" applyFont="1" applyFill="1" applyBorder="1" applyAlignment="1">
      <alignment vertical="center" wrapText="1"/>
    </xf>
    <xf numFmtId="49" fontId="6" fillId="4" borderId="14" xfId="0" applyNumberFormat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" fontId="6" fillId="4" borderId="14" xfId="0" applyNumberFormat="1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9" fontId="6" fillId="4" borderId="14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0" fillId="4" borderId="12" xfId="0" applyFont="1" applyFill="1" applyBorder="1" applyAlignment="1"/>
    <xf numFmtId="0" fontId="0" fillId="4" borderId="0" xfId="0" applyNumberFormat="1" applyFont="1" applyFill="1" applyAlignment="1"/>
    <xf numFmtId="3" fontId="12" fillId="4" borderId="14" xfId="0" applyNumberFormat="1" applyFont="1" applyFill="1" applyBorder="1" applyAlignment="1">
      <alignment horizontal="center" vertical="center" wrapText="1"/>
    </xf>
    <xf numFmtId="49" fontId="11" fillId="4" borderId="14" xfId="0" applyNumberFormat="1" applyFont="1" applyFill="1" applyBorder="1" applyAlignment="1">
      <alignment horizontal="center" vertical="center" wrapText="1"/>
    </xf>
    <xf numFmtId="0" fontId="0" fillId="4" borderId="14" xfId="0" applyFont="1" applyFill="1" applyBorder="1" applyAlignment="1"/>
    <xf numFmtId="49" fontId="0" fillId="4" borderId="14" xfId="0" applyNumberFormat="1" applyFont="1" applyFill="1" applyBorder="1" applyAlignment="1"/>
    <xf numFmtId="0" fontId="0" fillId="4" borderId="12" xfId="0" applyFont="1" applyFill="1" applyBorder="1" applyAlignment="1">
      <alignment vertical="top"/>
    </xf>
    <xf numFmtId="49" fontId="6" fillId="4" borderId="14" xfId="0" applyNumberFormat="1" applyFont="1" applyFill="1" applyBorder="1" applyAlignment="1"/>
    <xf numFmtId="0" fontId="6" fillId="4" borderId="14" xfId="0" applyFont="1" applyFill="1" applyBorder="1" applyAlignment="1"/>
    <xf numFmtId="0" fontId="6" fillId="4" borderId="14" xfId="0" applyNumberFormat="1" applyFont="1" applyFill="1" applyBorder="1" applyAlignment="1">
      <alignment horizontal="center"/>
    </xf>
    <xf numFmtId="0" fontId="6" fillId="4" borderId="0" xfId="0" applyNumberFormat="1" applyFont="1" applyFill="1" applyAlignment="1">
      <alignment horizontal="center"/>
    </xf>
    <xf numFmtId="49" fontId="8" fillId="4" borderId="14" xfId="0" applyNumberFormat="1" applyFont="1" applyFill="1" applyBorder="1" applyAlignment="1">
      <alignment horizontal="center" vertical="center" wrapText="1"/>
    </xf>
    <xf numFmtId="164" fontId="13" fillId="4" borderId="14" xfId="0" applyNumberFormat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 vertical="center"/>
    </xf>
    <xf numFmtId="0" fontId="0" fillId="0" borderId="0" xfId="0"/>
    <xf numFmtId="49" fontId="6" fillId="4" borderId="14" xfId="0" applyNumberFormat="1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9" fontId="6" fillId="2" borderId="14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0" fontId="13" fillId="4" borderId="14" xfId="0" applyNumberFormat="1" applyFont="1" applyFill="1" applyBorder="1" applyAlignment="1">
      <alignment horizontal="center" vertical="center" wrapText="1"/>
    </xf>
    <xf numFmtId="49" fontId="13" fillId="4" borderId="14" xfId="0" applyNumberFormat="1" applyFont="1" applyFill="1" applyBorder="1" applyAlignment="1">
      <alignment horizontal="center" vertical="center" wrapText="1"/>
    </xf>
    <xf numFmtId="49" fontId="13" fillId="0" borderId="14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0" fillId="6" borderId="12" xfId="0" applyFont="1" applyFill="1" applyBorder="1" applyAlignment="1"/>
    <xf numFmtId="0" fontId="0" fillId="6" borderId="0" xfId="0" applyNumberFormat="1" applyFont="1" applyFill="1" applyAlignment="1"/>
    <xf numFmtId="9" fontId="6" fillId="0" borderId="14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/>
    <xf numFmtId="0" fontId="6" fillId="0" borderId="14" xfId="0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0" fillId="0" borderId="14" xfId="0" applyFont="1" applyFill="1" applyBorder="1" applyAlignment="1"/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/>
    <xf numFmtId="49" fontId="6" fillId="0" borderId="11" xfId="0" applyNumberFormat="1" applyFont="1" applyFill="1" applyBorder="1" applyAlignment="1">
      <alignment horizontal="center" vertical="center" wrapText="1"/>
    </xf>
    <xf numFmtId="0" fontId="6" fillId="6" borderId="0" xfId="0" applyNumberFormat="1" applyFont="1" applyFill="1" applyAlignment="1">
      <alignment horizontal="center"/>
    </xf>
    <xf numFmtId="164" fontId="13" fillId="0" borderId="1" xfId="0" applyNumberFormat="1" applyFont="1" applyFill="1" applyBorder="1" applyAlignment="1">
      <alignment horizontal="center" vertical="center" wrapText="1"/>
    </xf>
    <xf numFmtId="0" fontId="0" fillId="6" borderId="12" xfId="0" applyNumberFormat="1" applyFont="1" applyFill="1" applyBorder="1" applyAlignment="1"/>
    <xf numFmtId="0" fontId="13" fillId="0" borderId="14" xfId="0" applyNumberFormat="1" applyFont="1" applyFill="1" applyBorder="1" applyAlignment="1">
      <alignment horizontal="center" vertical="center" wrapText="1"/>
    </xf>
    <xf numFmtId="3" fontId="13" fillId="0" borderId="14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/>
    <xf numFmtId="0" fontId="18" fillId="4" borderId="12" xfId="0" applyFont="1" applyFill="1" applyBorder="1" applyAlignment="1"/>
    <xf numFmtId="0" fontId="18" fillId="4" borderId="0" xfId="0" applyFont="1" applyFill="1" applyAlignment="1"/>
    <xf numFmtId="0" fontId="18" fillId="4" borderId="14" xfId="0" applyFont="1" applyFill="1" applyBorder="1" applyAlignment="1">
      <alignment vertical="center" wrapText="1"/>
    </xf>
    <xf numFmtId="0" fontId="13" fillId="4" borderId="14" xfId="0" applyFont="1" applyFill="1" applyBorder="1" applyAlignment="1">
      <alignment horizontal="center" vertical="center" wrapText="1"/>
    </xf>
    <xf numFmtId="4" fontId="13" fillId="4" borderId="14" xfId="0" applyNumberFormat="1" applyFont="1" applyFill="1" applyBorder="1" applyAlignment="1">
      <alignment horizontal="center" vertical="center" wrapText="1"/>
    </xf>
    <xf numFmtId="49" fontId="13" fillId="4" borderId="14" xfId="0" applyNumberFormat="1" applyFont="1" applyFill="1" applyBorder="1" applyAlignment="1"/>
    <xf numFmtId="0" fontId="13" fillId="4" borderId="14" xfId="0" applyFont="1" applyFill="1" applyBorder="1" applyAlignment="1"/>
    <xf numFmtId="0" fontId="13" fillId="4" borderId="14" xfId="0" applyNumberFormat="1" applyFont="1" applyFill="1" applyBorder="1" applyAlignment="1">
      <alignment horizontal="center"/>
    </xf>
    <xf numFmtId="0" fontId="18" fillId="4" borderId="14" xfId="0" applyFont="1" applyFill="1" applyBorder="1" applyAlignment="1"/>
    <xf numFmtId="49" fontId="6" fillId="4" borderId="12" xfId="0" applyNumberFormat="1" applyFont="1" applyFill="1" applyBorder="1" applyAlignment="1">
      <alignment horizontal="center" vertical="center" wrapText="1"/>
    </xf>
    <xf numFmtId="49" fontId="6" fillId="4" borderId="14" xfId="0" applyNumberFormat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left" vertical="center" wrapText="1"/>
    </xf>
    <xf numFmtId="1" fontId="6" fillId="4" borderId="14" xfId="0" applyNumberFormat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top" wrapText="1"/>
    </xf>
    <xf numFmtId="3" fontId="6" fillId="4" borderId="14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top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top" wrapText="1"/>
    </xf>
    <xf numFmtId="2" fontId="6" fillId="4" borderId="1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9" fontId="6" fillId="2" borderId="14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4" borderId="14" xfId="0" applyNumberFormat="1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 wrapText="1"/>
    </xf>
    <xf numFmtId="49" fontId="13" fillId="4" borderId="14" xfId="0" applyNumberFormat="1" applyFont="1" applyFill="1" applyBorder="1" applyAlignment="1">
      <alignment horizontal="center" vertical="center" wrapText="1"/>
    </xf>
    <xf numFmtId="3" fontId="13" fillId="4" borderId="14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21" fillId="7" borderId="14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top" wrapText="1"/>
    </xf>
    <xf numFmtId="0" fontId="21" fillId="7" borderId="14" xfId="0" applyFont="1" applyFill="1" applyBorder="1" applyAlignment="1">
      <alignment horizontal="left" vertical="top"/>
    </xf>
    <xf numFmtId="0" fontId="21" fillId="7" borderId="14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 wrapText="1"/>
    </xf>
    <xf numFmtId="0" fontId="21" fillId="0" borderId="14" xfId="0" applyFont="1" applyFill="1" applyBorder="1" applyAlignment="1">
      <alignment horizontal="center" vertical="center" wrapText="1"/>
    </xf>
    <xf numFmtId="9" fontId="21" fillId="7" borderId="14" xfId="0" applyNumberFormat="1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left" vertical="center" wrapText="1"/>
    </xf>
    <xf numFmtId="0" fontId="21" fillId="7" borderId="14" xfId="0" applyFont="1" applyFill="1" applyBorder="1" applyAlignment="1">
      <alignment horizontal="center" vertical="top"/>
    </xf>
    <xf numFmtId="0" fontId="21" fillId="7" borderId="14" xfId="0" applyFont="1" applyFill="1" applyBorder="1" applyAlignment="1">
      <alignment horizontal="left" vertical="top" wrapText="1"/>
    </xf>
    <xf numFmtId="0" fontId="6" fillId="0" borderId="0" xfId="0" applyNumberFormat="1" applyFont="1" applyAlignment="1">
      <alignment horizontal="center" vertical="center"/>
    </xf>
    <xf numFmtId="166" fontId="6" fillId="2" borderId="14" xfId="0" applyNumberFormat="1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0" fontId="0" fillId="2" borderId="14" xfId="0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2" fontId="6" fillId="4" borderId="14" xfId="0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2" fontId="0" fillId="4" borderId="14" xfId="0" applyNumberFormat="1" applyFont="1" applyFill="1" applyBorder="1" applyAlignment="1">
      <alignment horizontal="center" vertical="center" wrapText="1"/>
    </xf>
    <xf numFmtId="2" fontId="0" fillId="4" borderId="14" xfId="0" applyNumberFormat="1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0" xfId="0" applyNumberFormat="1" applyFont="1" applyFill="1" applyAlignment="1">
      <alignment horizontal="center" vertical="center"/>
    </xf>
    <xf numFmtId="0" fontId="12" fillId="0" borderId="14" xfId="0" applyFont="1" applyFill="1" applyBorder="1" applyAlignment="1">
      <alignment horizontal="center" vertical="top" wrapText="1"/>
    </xf>
    <xf numFmtId="4" fontId="6" fillId="4" borderId="14" xfId="0" applyNumberFormat="1" applyFont="1" applyFill="1" applyBorder="1" applyAlignment="1">
      <alignment horizontal="center" vertical="top"/>
    </xf>
    <xf numFmtId="0" fontId="0" fillId="2" borderId="14" xfId="0" applyFont="1" applyFill="1" applyBorder="1" applyAlignment="1">
      <alignment horizontal="center" vertical="top"/>
    </xf>
    <xf numFmtId="0" fontId="0" fillId="0" borderId="0" xfId="0" applyNumberFormat="1" applyFont="1" applyAlignment="1">
      <alignment horizontal="center" vertical="top"/>
    </xf>
    <xf numFmtId="0" fontId="0" fillId="0" borderId="11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0" xfId="0" applyNumberFormat="1" applyFont="1" applyFill="1" applyAlignment="1">
      <alignment horizontal="center" vertical="center"/>
    </xf>
    <xf numFmtId="4" fontId="13" fillId="4" borderId="14" xfId="0" applyNumberFormat="1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49" fontId="6" fillId="4" borderId="14" xfId="0" applyNumberFormat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2" fontId="13" fillId="4" borderId="14" xfId="0" applyNumberFormat="1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49" fontId="13" fillId="4" borderId="14" xfId="0" applyNumberFormat="1" applyFont="1" applyFill="1" applyBorder="1" applyAlignment="1">
      <alignment horizontal="center" vertical="center" wrapText="1"/>
    </xf>
    <xf numFmtId="3" fontId="13" fillId="4" borderId="14" xfId="0" applyNumberFormat="1" applyFont="1" applyFill="1" applyBorder="1" applyAlignment="1">
      <alignment horizontal="center" vertical="center" wrapText="1"/>
    </xf>
    <xf numFmtId="0" fontId="13" fillId="4" borderId="14" xfId="0" applyNumberFormat="1" applyFont="1" applyFill="1" applyBorder="1" applyAlignment="1">
      <alignment horizontal="center" vertical="center" wrapText="1"/>
    </xf>
    <xf numFmtId="0" fontId="13" fillId="4" borderId="14" xfId="0" applyNumberFormat="1" applyFont="1" applyFill="1" applyBorder="1" applyAlignment="1">
      <alignment horizontal="center" vertical="center"/>
    </xf>
    <xf numFmtId="0" fontId="13" fillId="4" borderId="9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0" fontId="13" fillId="4" borderId="9" xfId="0" applyNumberFormat="1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 wrapText="1"/>
    </xf>
    <xf numFmtId="2" fontId="6" fillId="4" borderId="1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NumberFormat="1" applyFont="1" applyFill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0" fillId="4" borderId="11" xfId="0" applyFont="1" applyFill="1" applyBorder="1" applyAlignment="1"/>
    <xf numFmtId="49" fontId="6" fillId="4" borderId="11" xfId="0" applyNumberFormat="1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1" fontId="6" fillId="4" borderId="14" xfId="0" applyNumberFormat="1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164" fontId="6" fillId="4" borderId="14" xfId="0" applyNumberFormat="1" applyFont="1" applyFill="1" applyBorder="1" applyAlignment="1">
      <alignment horizontal="center" vertical="center" wrapText="1"/>
    </xf>
    <xf numFmtId="49" fontId="6" fillId="4" borderId="34" xfId="0" applyNumberFormat="1" applyFont="1" applyFill="1" applyBorder="1" applyAlignment="1">
      <alignment horizontal="center" vertical="center" wrapText="1"/>
    </xf>
    <xf numFmtId="49" fontId="6" fillId="4" borderId="14" xfId="0" applyNumberFormat="1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top"/>
    </xf>
    <xf numFmtId="49" fontId="6" fillId="4" borderId="14" xfId="0" applyNumberFormat="1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49" fontId="8" fillId="4" borderId="14" xfId="0" applyNumberFormat="1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49" fontId="11" fillId="4" borderId="14" xfId="0" applyNumberFormat="1" applyFont="1" applyFill="1" applyBorder="1" applyAlignment="1">
      <alignment horizontal="center" vertical="center" wrapText="1"/>
    </xf>
    <xf numFmtId="165" fontId="11" fillId="4" borderId="14" xfId="0" applyNumberFormat="1" applyFont="1" applyFill="1" applyBorder="1" applyAlignment="1">
      <alignment horizontal="center" vertical="center" wrapText="1"/>
    </xf>
    <xf numFmtId="3" fontId="11" fillId="4" borderId="14" xfId="0" applyNumberFormat="1" applyFont="1" applyFill="1" applyBorder="1" applyAlignment="1">
      <alignment horizontal="center" vertical="center" wrapText="1"/>
    </xf>
    <xf numFmtId="0" fontId="11" fillId="4" borderId="14" xfId="0" applyNumberFormat="1" applyFont="1" applyFill="1" applyBorder="1" applyAlignment="1">
      <alignment horizontal="center" vertical="center" wrapText="1"/>
    </xf>
    <xf numFmtId="4" fontId="6" fillId="4" borderId="14" xfId="0" applyNumberFormat="1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top" wrapText="1"/>
    </xf>
    <xf numFmtId="49" fontId="6" fillId="2" borderId="14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3" fontId="6" fillId="2" borderId="14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49" fontId="8" fillId="2" borderId="14" xfId="0" applyNumberFormat="1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25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Fill="1" applyBorder="1" applyAlignment="1">
      <alignment horizontal="center" vertical="center" wrapText="1"/>
    </xf>
    <xf numFmtId="2" fontId="6" fillId="0" borderId="15" xfId="0" applyNumberFormat="1" applyFont="1" applyFill="1" applyBorder="1" applyAlignment="1">
      <alignment horizontal="center" vertical="center" wrapText="1"/>
    </xf>
    <xf numFmtId="2" fontId="6" fillId="0" borderId="16" xfId="0" applyNumberFormat="1" applyFont="1" applyFill="1" applyBorder="1" applyAlignment="1">
      <alignment horizontal="center" vertical="center" wrapText="1"/>
    </xf>
    <xf numFmtId="2" fontId="6" fillId="0" borderId="17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49" fontId="6" fillId="0" borderId="1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2" fontId="6" fillId="2" borderId="14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9" fontId="6" fillId="2" borderId="34" xfId="0" applyNumberFormat="1" applyFont="1" applyFill="1" applyBorder="1" applyAlignment="1">
      <alignment horizontal="center" vertical="center" wrapText="1"/>
    </xf>
    <xf numFmtId="49" fontId="6" fillId="4" borderId="24" xfId="0" applyNumberFormat="1" applyFont="1" applyFill="1" applyBorder="1" applyAlignment="1">
      <alignment horizontal="center" vertical="center" wrapText="1"/>
    </xf>
    <xf numFmtId="49" fontId="6" fillId="4" borderId="25" xfId="0" applyNumberFormat="1" applyFont="1" applyFill="1" applyBorder="1" applyAlignment="1">
      <alignment horizontal="center" vertical="center" wrapText="1"/>
    </xf>
    <xf numFmtId="49" fontId="6" fillId="4" borderId="26" xfId="0" applyNumberFormat="1" applyFont="1" applyFill="1" applyBorder="1" applyAlignment="1">
      <alignment horizontal="center" vertical="center" wrapText="1"/>
    </xf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6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6" fillId="4" borderId="17" xfId="0" applyFont="1" applyFill="1" applyBorder="1" applyAlignment="1">
      <alignment horizontal="center" vertical="top" wrapText="1"/>
    </xf>
    <xf numFmtId="0" fontId="6" fillId="4" borderId="7" xfId="0" applyNumberFormat="1" applyFont="1" applyFill="1" applyBorder="1" applyAlignment="1">
      <alignment horizontal="center" vertical="center" wrapText="1"/>
    </xf>
    <xf numFmtId="9" fontId="6" fillId="2" borderId="14" xfId="0" applyNumberFormat="1" applyFont="1" applyFill="1" applyBorder="1" applyAlignment="1">
      <alignment horizontal="center" vertical="center" wrapText="1"/>
    </xf>
    <xf numFmtId="2" fontId="6" fillId="0" borderId="14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49" fontId="24" fillId="2" borderId="34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2" borderId="27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/>
    </xf>
    <xf numFmtId="49" fontId="6" fillId="0" borderId="27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27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7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2" fontId="6" fillId="4" borderId="4" xfId="0" applyNumberFormat="1" applyFont="1" applyFill="1" applyBorder="1" applyAlignment="1">
      <alignment horizontal="center" vertical="center"/>
    </xf>
    <xf numFmtId="2" fontId="6" fillId="4" borderId="5" xfId="0" applyNumberFormat="1" applyFont="1" applyFill="1" applyBorder="1" applyAlignment="1">
      <alignment horizontal="center" vertical="center"/>
    </xf>
    <xf numFmtId="2" fontId="6" fillId="4" borderId="6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center" vertical="center"/>
    </xf>
    <xf numFmtId="49" fontId="6" fillId="4" borderId="27" xfId="0" applyNumberFormat="1" applyFont="1" applyFill="1" applyBorder="1" applyAlignment="1">
      <alignment horizontal="center" vertical="center" wrapText="1"/>
    </xf>
    <xf numFmtId="0" fontId="6" fillId="4" borderId="4" xfId="0" applyNumberFormat="1" applyFont="1" applyFill="1" applyBorder="1" applyAlignment="1">
      <alignment horizontal="center" vertical="center"/>
    </xf>
    <xf numFmtId="0" fontId="6" fillId="4" borderId="27" xfId="0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49" fontId="6" fillId="4" borderId="27" xfId="0" applyNumberFormat="1" applyFont="1" applyFill="1" applyBorder="1" applyAlignment="1">
      <alignment horizontal="center" vertical="center"/>
    </xf>
    <xf numFmtId="4" fontId="6" fillId="4" borderId="27" xfId="0" applyNumberFormat="1" applyFont="1" applyFill="1" applyBorder="1" applyAlignment="1">
      <alignment horizontal="center" vertical="center"/>
    </xf>
    <xf numFmtId="4" fontId="6" fillId="4" borderId="5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6" fillId="4" borderId="8" xfId="0" applyNumberFormat="1" applyFont="1" applyFill="1" applyBorder="1" applyAlignment="1">
      <alignment horizontal="center" vertical="center" wrapText="1"/>
    </xf>
    <xf numFmtId="0" fontId="6" fillId="4" borderId="9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top"/>
    </xf>
    <xf numFmtId="4" fontId="6" fillId="2" borderId="27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49" fontId="8" fillId="4" borderId="14" xfId="0" applyNumberFormat="1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27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NumberFormat="1" applyFont="1" applyFill="1" applyBorder="1" applyAlignment="1">
      <alignment horizontal="center" vertical="center" wrapText="1"/>
    </xf>
    <xf numFmtId="4" fontId="6" fillId="4" borderId="14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49" fontId="8" fillId="2" borderId="32" xfId="0" applyNumberFormat="1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horizontal="left" vertical="center" wrapText="1"/>
    </xf>
    <xf numFmtId="0" fontId="8" fillId="2" borderId="3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2" fontId="6" fillId="2" borderId="6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" fontId="6" fillId="2" borderId="27" xfId="0" applyNumberFormat="1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/>
    </xf>
    <xf numFmtId="4" fontId="6" fillId="4" borderId="8" xfId="0" applyNumberFormat="1" applyFont="1" applyFill="1" applyBorder="1" applyAlignment="1">
      <alignment horizontal="center" vertical="center"/>
    </xf>
    <xf numFmtId="4" fontId="6" fillId="4" borderId="9" xfId="0" applyNumberFormat="1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left" vertical="top"/>
    </xf>
    <xf numFmtId="0" fontId="21" fillId="7" borderId="14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 vertical="center" wrapText="1"/>
    </xf>
    <xf numFmtId="165" fontId="21" fillId="7" borderId="14" xfId="0" applyNumberFormat="1" applyFont="1" applyFill="1" applyBorder="1" applyAlignment="1">
      <alignment horizontal="center" vertical="center"/>
    </xf>
    <xf numFmtId="9" fontId="21" fillId="7" borderId="14" xfId="0" applyNumberFormat="1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justify" vertical="center"/>
    </xf>
    <xf numFmtId="0" fontId="21" fillId="0" borderId="14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wrapText="1"/>
    </xf>
    <xf numFmtId="49" fontId="6" fillId="4" borderId="35" xfId="0" applyNumberFormat="1" applyFont="1" applyFill="1" applyBorder="1" applyAlignment="1">
      <alignment horizontal="center" vertical="center" wrapText="1"/>
    </xf>
    <xf numFmtId="49" fontId="6" fillId="4" borderId="36" xfId="0" applyNumberFormat="1" applyFont="1" applyFill="1" applyBorder="1" applyAlignment="1">
      <alignment horizontal="center" vertical="center" wrapText="1"/>
    </xf>
    <xf numFmtId="49" fontId="6" fillId="4" borderId="37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49" fontId="13" fillId="4" borderId="14" xfId="0" applyNumberFormat="1" applyFont="1" applyFill="1" applyBorder="1" applyAlignment="1">
      <alignment horizontal="center" vertical="center" wrapText="1"/>
    </xf>
    <xf numFmtId="165" fontId="13" fillId="4" borderId="14" xfId="0" applyNumberFormat="1" applyFont="1" applyFill="1" applyBorder="1" applyAlignment="1">
      <alignment horizontal="center" vertical="center" wrapText="1"/>
    </xf>
    <xf numFmtId="3" fontId="13" fillId="4" borderId="14" xfId="0" applyNumberFormat="1" applyFont="1" applyFill="1" applyBorder="1" applyAlignment="1">
      <alignment horizontal="center" vertical="center" wrapText="1"/>
    </xf>
    <xf numFmtId="0" fontId="13" fillId="4" borderId="14" xfId="0" applyNumberFormat="1" applyFont="1" applyFill="1" applyBorder="1" applyAlignment="1">
      <alignment horizontal="center" vertical="center" wrapText="1"/>
    </xf>
    <xf numFmtId="2" fontId="13" fillId="4" borderId="14" xfId="0" applyNumberFormat="1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49" fontId="13" fillId="4" borderId="15" xfId="0" applyNumberFormat="1" applyFont="1" applyFill="1" applyBorder="1" applyAlignment="1">
      <alignment horizontal="center" vertical="center" wrapText="1"/>
    </xf>
    <xf numFmtId="49" fontId="13" fillId="4" borderId="16" xfId="0" applyNumberFormat="1" applyFont="1" applyFill="1" applyBorder="1" applyAlignment="1">
      <alignment horizontal="center" vertical="center" wrapText="1"/>
    </xf>
    <xf numFmtId="49" fontId="13" fillId="4" borderId="17" xfId="0" applyNumberFormat="1" applyFont="1" applyFill="1" applyBorder="1" applyAlignment="1">
      <alignment horizontal="center" vertical="center" wrapText="1"/>
    </xf>
    <xf numFmtId="0" fontId="13" fillId="4" borderId="15" xfId="0" applyNumberFormat="1" applyFont="1" applyFill="1" applyBorder="1" applyAlignment="1">
      <alignment horizontal="center" vertical="center" wrapText="1"/>
    </xf>
    <xf numFmtId="0" fontId="13" fillId="4" borderId="16" xfId="0" applyNumberFormat="1" applyFont="1" applyFill="1" applyBorder="1" applyAlignment="1">
      <alignment horizontal="center" vertical="center" wrapText="1"/>
    </xf>
    <xf numFmtId="0" fontId="13" fillId="4" borderId="17" xfId="0" applyNumberFormat="1" applyFont="1" applyFill="1" applyBorder="1" applyAlignment="1">
      <alignment horizontal="center" vertical="center" wrapText="1"/>
    </xf>
    <xf numFmtId="49" fontId="13" fillId="4" borderId="34" xfId="0" applyNumberFormat="1" applyFont="1" applyFill="1" applyBorder="1" applyAlignment="1">
      <alignment horizontal="center" vertical="center" wrapText="1"/>
    </xf>
    <xf numFmtId="49" fontId="13" fillId="4" borderId="14" xfId="0" applyNumberFormat="1" applyFont="1" applyFill="1" applyBorder="1" applyAlignment="1">
      <alignment horizontal="center" vertical="top" wrapText="1"/>
    </xf>
    <xf numFmtId="0" fontId="13" fillId="4" borderId="14" xfId="0" applyFont="1" applyFill="1" applyBorder="1" applyAlignment="1">
      <alignment horizontal="center" vertical="top" wrapText="1"/>
    </xf>
    <xf numFmtId="49" fontId="13" fillId="4" borderId="14" xfId="0" applyNumberFormat="1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49" fontId="19" fillId="4" borderId="18" xfId="0" applyNumberFormat="1" applyFont="1" applyFill="1" applyBorder="1" applyAlignment="1">
      <alignment horizontal="left" vertical="center" wrapText="1"/>
    </xf>
    <xf numFmtId="49" fontId="19" fillId="4" borderId="19" xfId="0" applyNumberFormat="1" applyFont="1" applyFill="1" applyBorder="1" applyAlignment="1">
      <alignment horizontal="left" vertical="center" wrapText="1"/>
    </xf>
  </cellXfs>
  <cellStyles count="27">
    <cellStyle name="Нейтральный 2" xfId="2"/>
    <cellStyle name="Обычный" xfId="0" builtinId="0"/>
    <cellStyle name="Обычный 2" xfId="1"/>
    <cellStyle name="Обычный 2 2" xfId="10"/>
    <cellStyle name="Обычный 2 2 2" xfId="22"/>
    <cellStyle name="Обычный 2 3" xfId="16"/>
    <cellStyle name="Обычный 3" xfId="4"/>
    <cellStyle name="Обычный 4" xfId="5"/>
    <cellStyle name="Обычный 4 2" xfId="12"/>
    <cellStyle name="Обычный 4 2 2" xfId="24"/>
    <cellStyle name="Обычный 4 3" xfId="18"/>
    <cellStyle name="Обычный 5" xfId="7"/>
    <cellStyle name="Обычный 5 2" xfId="20"/>
    <cellStyle name="Обычный 6" xfId="9"/>
    <cellStyle name="Обычный 6 2" xfId="21"/>
    <cellStyle name="Обычный 7" xfId="14"/>
    <cellStyle name="Обычный 7 2" xfId="26"/>
    <cellStyle name="Обычный 8" xfId="15"/>
    <cellStyle name="Процентный" xfId="8" builtinId="5"/>
    <cellStyle name="Процентный 2" xfId="3"/>
    <cellStyle name="Процентный 2 2" xfId="11"/>
    <cellStyle name="Процентный 2 2 2" xfId="23"/>
    <cellStyle name="Процентный 2 3" xfId="17"/>
    <cellStyle name="Процентный 3" xfId="6"/>
    <cellStyle name="Процентный 3 2" xfId="13"/>
    <cellStyle name="Процентный 3 2 2" xfId="25"/>
    <cellStyle name="Процентный 3 3" xfId="19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AAAAA"/>
      <rgbColor rgb="FFFFFF00"/>
      <rgbColor rgb="FFBDC0BF"/>
      <rgbColor rgb="FFA5A5A5"/>
      <rgbColor rgb="FF3F3F3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7"/>
  <sheetViews>
    <sheetView showGridLines="0" view="pageBreakPreview" zoomScale="62" zoomScaleNormal="80" zoomScaleSheetLayoutView="62" workbookViewId="0">
      <selection activeCell="I1" sqref="I1:J1"/>
    </sheetView>
  </sheetViews>
  <sheetFormatPr defaultColWidth="8.85546875" defaultRowHeight="15" customHeight="1"/>
  <cols>
    <col min="1" max="1" width="6.140625" style="117" customWidth="1"/>
    <col min="2" max="2" width="35.42578125" style="117" customWidth="1"/>
    <col min="3" max="3" width="14" style="117" customWidth="1"/>
    <col min="4" max="4" width="30.42578125" style="117" customWidth="1"/>
    <col min="5" max="5" width="18" style="117" customWidth="1"/>
    <col min="6" max="6" width="27.140625" style="117" customWidth="1"/>
    <col min="7" max="7" width="16.85546875" style="117" customWidth="1"/>
    <col min="8" max="8" width="45.7109375" style="117" customWidth="1"/>
    <col min="9" max="9" width="25.28515625" style="230" customWidth="1"/>
    <col min="10" max="10" width="33.85546875" style="230" customWidth="1"/>
    <col min="11" max="11" width="33.85546875" style="117" customWidth="1"/>
    <col min="12" max="12" width="8.85546875" style="117" customWidth="1"/>
    <col min="13" max="13" width="15.28515625" style="117" customWidth="1"/>
    <col min="14" max="14" width="8.85546875" style="117" customWidth="1"/>
    <col min="15" max="16384" width="8.85546875" style="117"/>
  </cols>
  <sheetData>
    <row r="1" spans="1:13" ht="126.75" customHeight="1">
      <c r="A1" s="116"/>
      <c r="B1" s="116"/>
      <c r="C1" s="116"/>
      <c r="D1" s="116"/>
      <c r="E1" s="116"/>
      <c r="F1" s="116"/>
      <c r="G1" s="116"/>
      <c r="H1" s="116"/>
      <c r="I1" s="306" t="s">
        <v>353</v>
      </c>
      <c r="J1" s="306"/>
      <c r="K1" s="116"/>
      <c r="L1" s="116"/>
      <c r="M1" s="116"/>
    </row>
    <row r="2" spans="1:13" ht="31.5" customHeight="1">
      <c r="A2" s="307" t="s">
        <v>95</v>
      </c>
      <c r="B2" s="308"/>
      <c r="C2" s="308"/>
      <c r="D2" s="308"/>
      <c r="E2" s="308"/>
      <c r="F2" s="308"/>
      <c r="G2" s="308"/>
      <c r="H2" s="308"/>
      <c r="I2" s="308"/>
      <c r="J2" s="308"/>
      <c r="K2" s="116"/>
      <c r="L2" s="116"/>
      <c r="M2" s="116"/>
    </row>
    <row r="3" spans="1:13" ht="45" customHeight="1">
      <c r="A3" s="103" t="s">
        <v>0</v>
      </c>
      <c r="B3" s="103" t="s">
        <v>1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77" t="s">
        <v>8</v>
      </c>
      <c r="J3" s="177" t="s">
        <v>9</v>
      </c>
      <c r="K3" s="116"/>
      <c r="L3" s="116"/>
      <c r="M3" s="116"/>
    </row>
    <row r="4" spans="1:13" ht="36.75" customHeight="1">
      <c r="A4" s="105">
        <v>1</v>
      </c>
      <c r="B4" s="309" t="s">
        <v>10</v>
      </c>
      <c r="C4" s="310"/>
      <c r="D4" s="104"/>
      <c r="E4" s="105">
        <v>100</v>
      </c>
      <c r="F4" s="70"/>
      <c r="G4" s="105">
        <f>G5+G14</f>
        <v>30</v>
      </c>
      <c r="H4" s="70"/>
      <c r="I4" s="190"/>
      <c r="J4" s="178"/>
      <c r="K4" s="116"/>
      <c r="L4" s="116"/>
      <c r="M4" s="116"/>
    </row>
    <row r="5" spans="1:13" ht="25.5" customHeight="1">
      <c r="A5" s="103" t="s">
        <v>11</v>
      </c>
      <c r="B5" s="311" t="s">
        <v>12</v>
      </c>
      <c r="C5" s="312"/>
      <c r="D5" s="104"/>
      <c r="E5" s="104"/>
      <c r="F5" s="301" t="s">
        <v>250</v>
      </c>
      <c r="G5" s="105">
        <v>15</v>
      </c>
      <c r="H5" s="70"/>
      <c r="I5" s="190"/>
      <c r="J5" s="178"/>
      <c r="K5" s="116"/>
      <c r="L5" s="116"/>
      <c r="M5" s="116"/>
    </row>
    <row r="6" spans="1:13" ht="33" customHeight="1">
      <c r="A6" s="301" t="s">
        <v>13</v>
      </c>
      <c r="B6" s="301" t="s">
        <v>14</v>
      </c>
      <c r="C6" s="301" t="s">
        <v>15</v>
      </c>
      <c r="D6" s="103" t="s">
        <v>16</v>
      </c>
      <c r="E6" s="103" t="s">
        <v>265</v>
      </c>
      <c r="F6" s="302"/>
      <c r="G6" s="304">
        <v>10</v>
      </c>
      <c r="H6" s="301" t="s">
        <v>267</v>
      </c>
      <c r="I6" s="303"/>
      <c r="J6" s="302"/>
      <c r="K6" s="116"/>
      <c r="L6" s="116"/>
      <c r="M6" s="116"/>
    </row>
    <row r="7" spans="1:13" ht="27" customHeight="1">
      <c r="A7" s="301"/>
      <c r="B7" s="302"/>
      <c r="C7" s="302"/>
      <c r="D7" s="103" t="s">
        <v>18</v>
      </c>
      <c r="E7" s="103" t="s">
        <v>266</v>
      </c>
      <c r="F7" s="302"/>
      <c r="G7" s="302"/>
      <c r="H7" s="302"/>
      <c r="I7" s="303"/>
      <c r="J7" s="302"/>
      <c r="K7" s="116"/>
      <c r="L7" s="116"/>
      <c r="M7" s="116"/>
    </row>
    <row r="8" spans="1:13" ht="27.75" customHeight="1">
      <c r="A8" s="301"/>
      <c r="B8" s="302"/>
      <c r="C8" s="302"/>
      <c r="D8" s="103" t="s">
        <v>20</v>
      </c>
      <c r="E8" s="103" t="s">
        <v>262</v>
      </c>
      <c r="F8" s="302"/>
      <c r="G8" s="302"/>
      <c r="H8" s="302"/>
      <c r="I8" s="303"/>
      <c r="J8" s="302"/>
      <c r="K8" s="116"/>
      <c r="L8" s="116"/>
      <c r="M8" s="116"/>
    </row>
    <row r="9" spans="1:13" ht="22.5" customHeight="1">
      <c r="A9" s="301"/>
      <c r="B9" s="302"/>
      <c r="C9" s="302"/>
      <c r="D9" s="103" t="s">
        <v>22</v>
      </c>
      <c r="E9" s="103" t="s">
        <v>263</v>
      </c>
      <c r="F9" s="302"/>
      <c r="G9" s="302"/>
      <c r="H9" s="302"/>
      <c r="I9" s="303"/>
      <c r="J9" s="302"/>
      <c r="K9" s="116"/>
      <c r="L9" s="116"/>
      <c r="M9" s="116"/>
    </row>
    <row r="10" spans="1:13" ht="34.5" customHeight="1">
      <c r="A10" s="301" t="s">
        <v>24</v>
      </c>
      <c r="B10" s="301" t="s">
        <v>25</v>
      </c>
      <c r="C10" s="301" t="s">
        <v>15</v>
      </c>
      <c r="D10" s="103" t="s">
        <v>16</v>
      </c>
      <c r="E10" s="103" t="s">
        <v>265</v>
      </c>
      <c r="F10" s="302"/>
      <c r="G10" s="304">
        <v>5</v>
      </c>
      <c r="H10" s="301" t="s">
        <v>267</v>
      </c>
      <c r="I10" s="303"/>
      <c r="J10" s="302"/>
      <c r="K10" s="116"/>
      <c r="L10" s="116"/>
      <c r="M10" s="116"/>
    </row>
    <row r="11" spans="1:13" ht="30.75" customHeight="1">
      <c r="A11" s="301"/>
      <c r="B11" s="302"/>
      <c r="C11" s="302"/>
      <c r="D11" s="103" t="s">
        <v>18</v>
      </c>
      <c r="E11" s="103" t="s">
        <v>266</v>
      </c>
      <c r="F11" s="302"/>
      <c r="G11" s="302"/>
      <c r="H11" s="302"/>
      <c r="I11" s="303"/>
      <c r="J11" s="302"/>
      <c r="K11" s="116"/>
      <c r="L11" s="116"/>
      <c r="M11" s="116"/>
    </row>
    <row r="12" spans="1:13" ht="29.25" customHeight="1">
      <c r="A12" s="301"/>
      <c r="B12" s="302"/>
      <c r="C12" s="302"/>
      <c r="D12" s="103" t="s">
        <v>20</v>
      </c>
      <c r="E12" s="103" t="s">
        <v>262</v>
      </c>
      <c r="F12" s="302"/>
      <c r="G12" s="302"/>
      <c r="H12" s="302"/>
      <c r="I12" s="303"/>
      <c r="J12" s="302"/>
      <c r="K12" s="116"/>
      <c r="L12" s="116"/>
      <c r="M12" s="116"/>
    </row>
    <row r="13" spans="1:13" ht="34.5" customHeight="1">
      <c r="A13" s="301"/>
      <c r="B13" s="302"/>
      <c r="C13" s="302"/>
      <c r="D13" s="103" t="s">
        <v>22</v>
      </c>
      <c r="E13" s="103" t="s">
        <v>263</v>
      </c>
      <c r="F13" s="302"/>
      <c r="G13" s="302"/>
      <c r="H13" s="302"/>
      <c r="I13" s="303"/>
      <c r="J13" s="302"/>
      <c r="K13" s="116"/>
      <c r="L13" s="116"/>
      <c r="M13" s="116"/>
    </row>
    <row r="14" spans="1:13" ht="32.25" customHeight="1">
      <c r="A14" s="103" t="s">
        <v>26</v>
      </c>
      <c r="B14" s="311" t="s">
        <v>27</v>
      </c>
      <c r="C14" s="312"/>
      <c r="D14" s="104"/>
      <c r="E14" s="104"/>
      <c r="F14" s="302"/>
      <c r="G14" s="105">
        <f>G15+G19</f>
        <v>15</v>
      </c>
      <c r="H14" s="70"/>
      <c r="I14" s="227"/>
      <c r="J14" s="178"/>
      <c r="K14" s="116"/>
      <c r="L14" s="116"/>
      <c r="M14" s="116"/>
    </row>
    <row r="15" spans="1:13" ht="36.75" customHeight="1">
      <c r="A15" s="301" t="s">
        <v>28</v>
      </c>
      <c r="B15" s="301" t="s">
        <v>246</v>
      </c>
      <c r="C15" s="301" t="s">
        <v>15</v>
      </c>
      <c r="D15" s="103" t="s">
        <v>16</v>
      </c>
      <c r="E15" s="103" t="s">
        <v>265</v>
      </c>
      <c r="F15" s="302"/>
      <c r="G15" s="304">
        <v>10</v>
      </c>
      <c r="H15" s="301" t="s">
        <v>269</v>
      </c>
      <c r="I15" s="303"/>
      <c r="J15" s="302"/>
      <c r="K15" s="116"/>
      <c r="L15" s="116"/>
      <c r="M15" s="116"/>
    </row>
    <row r="16" spans="1:13" ht="30" customHeight="1">
      <c r="A16" s="301"/>
      <c r="B16" s="302"/>
      <c r="C16" s="302"/>
      <c r="D16" s="103" t="s">
        <v>18</v>
      </c>
      <c r="E16" s="103" t="s">
        <v>266</v>
      </c>
      <c r="F16" s="302"/>
      <c r="G16" s="302"/>
      <c r="H16" s="302"/>
      <c r="I16" s="303"/>
      <c r="J16" s="302"/>
      <c r="K16" s="116"/>
      <c r="L16" s="116"/>
      <c r="M16" s="116"/>
    </row>
    <row r="17" spans="1:13" ht="27.75" customHeight="1">
      <c r="A17" s="301"/>
      <c r="B17" s="302"/>
      <c r="C17" s="302"/>
      <c r="D17" s="103" t="s">
        <v>20</v>
      </c>
      <c r="E17" s="103" t="s">
        <v>262</v>
      </c>
      <c r="F17" s="302"/>
      <c r="G17" s="302"/>
      <c r="H17" s="302"/>
      <c r="I17" s="303"/>
      <c r="J17" s="302"/>
      <c r="K17" s="116"/>
      <c r="L17" s="116"/>
      <c r="M17" s="116"/>
    </row>
    <row r="18" spans="1:13" ht="45.75" customHeight="1">
      <c r="A18" s="301"/>
      <c r="B18" s="302"/>
      <c r="C18" s="302"/>
      <c r="D18" s="103" t="s">
        <v>22</v>
      </c>
      <c r="E18" s="103" t="s">
        <v>263</v>
      </c>
      <c r="F18" s="302"/>
      <c r="G18" s="302"/>
      <c r="H18" s="302"/>
      <c r="I18" s="303"/>
      <c r="J18" s="302"/>
      <c r="K18" s="116"/>
      <c r="L18" s="116"/>
      <c r="M18" s="116"/>
    </row>
    <row r="19" spans="1:13" ht="39.75" customHeight="1">
      <c r="A19" s="301" t="s">
        <v>31</v>
      </c>
      <c r="B19" s="301" t="s">
        <v>244</v>
      </c>
      <c r="C19" s="301" t="s">
        <v>15</v>
      </c>
      <c r="D19" s="103" t="s">
        <v>16</v>
      </c>
      <c r="E19" s="103" t="s">
        <v>33</v>
      </c>
      <c r="F19" s="302"/>
      <c r="G19" s="304">
        <v>5</v>
      </c>
      <c r="H19" s="301" t="s">
        <v>39</v>
      </c>
      <c r="I19" s="303"/>
      <c r="J19" s="302"/>
      <c r="K19" s="116"/>
      <c r="L19" s="116"/>
      <c r="M19" s="116"/>
    </row>
    <row r="20" spans="1:13" ht="45" customHeight="1">
      <c r="A20" s="301"/>
      <c r="B20" s="302"/>
      <c r="C20" s="302"/>
      <c r="D20" s="103" t="s">
        <v>18</v>
      </c>
      <c r="E20" s="103" t="s">
        <v>35</v>
      </c>
      <c r="F20" s="302"/>
      <c r="G20" s="302"/>
      <c r="H20" s="302"/>
      <c r="I20" s="303"/>
      <c r="J20" s="302"/>
      <c r="K20" s="116"/>
      <c r="L20" s="116"/>
      <c r="M20" s="116"/>
    </row>
    <row r="21" spans="1:13" ht="32.25" customHeight="1">
      <c r="A21" s="301"/>
      <c r="B21" s="302"/>
      <c r="C21" s="302"/>
      <c r="D21" s="103" t="s">
        <v>20</v>
      </c>
      <c r="E21" s="103" t="s">
        <v>36</v>
      </c>
      <c r="F21" s="302"/>
      <c r="G21" s="302"/>
      <c r="H21" s="302"/>
      <c r="I21" s="303"/>
      <c r="J21" s="302"/>
      <c r="K21" s="116"/>
      <c r="L21" s="116"/>
      <c r="M21" s="116"/>
    </row>
    <row r="22" spans="1:13" ht="57.75" customHeight="1">
      <c r="A22" s="301"/>
      <c r="B22" s="302"/>
      <c r="C22" s="302"/>
      <c r="D22" s="103" t="s">
        <v>22</v>
      </c>
      <c r="E22" s="103" t="s">
        <v>30</v>
      </c>
      <c r="F22" s="302"/>
      <c r="G22" s="302"/>
      <c r="H22" s="302"/>
      <c r="I22" s="303"/>
      <c r="J22" s="302"/>
      <c r="K22" s="116"/>
      <c r="L22" s="116"/>
      <c r="M22" s="116"/>
    </row>
    <row r="23" spans="1:13" ht="90" customHeight="1">
      <c r="A23" s="103" t="s">
        <v>50</v>
      </c>
      <c r="B23" s="103" t="s">
        <v>96</v>
      </c>
      <c r="C23" s="103" t="s">
        <v>97</v>
      </c>
      <c r="D23" s="103" t="s">
        <v>65</v>
      </c>
      <c r="E23" s="103" t="s">
        <v>98</v>
      </c>
      <c r="F23" s="103" t="s">
        <v>79</v>
      </c>
      <c r="G23" s="105">
        <v>10</v>
      </c>
      <c r="H23" s="103" t="s">
        <v>99</v>
      </c>
      <c r="I23" s="71"/>
      <c r="J23" s="178"/>
      <c r="K23" s="116"/>
      <c r="L23" s="116"/>
      <c r="M23" s="116"/>
    </row>
    <row r="24" spans="1:13" ht="228.75" customHeight="1">
      <c r="A24" s="103" t="s">
        <v>53</v>
      </c>
      <c r="B24" s="103" t="s">
        <v>274</v>
      </c>
      <c r="C24" s="103" t="s">
        <v>15</v>
      </c>
      <c r="D24" s="103" t="s">
        <v>65</v>
      </c>
      <c r="E24" s="105">
        <v>98</v>
      </c>
      <c r="F24" s="103" t="s">
        <v>79</v>
      </c>
      <c r="G24" s="105">
        <v>5</v>
      </c>
      <c r="H24" s="103" t="s">
        <v>275</v>
      </c>
      <c r="I24" s="180"/>
      <c r="J24" s="178"/>
      <c r="K24" s="116"/>
      <c r="L24" s="116"/>
      <c r="M24" s="116"/>
    </row>
    <row r="25" spans="1:13" ht="40.5" customHeight="1">
      <c r="A25" s="301" t="s">
        <v>64</v>
      </c>
      <c r="B25" s="301" t="s">
        <v>63</v>
      </c>
      <c r="C25" s="301" t="s">
        <v>54</v>
      </c>
      <c r="D25" s="103" t="s">
        <v>55</v>
      </c>
      <c r="E25" s="104"/>
      <c r="F25" s="301" t="s">
        <v>58</v>
      </c>
      <c r="G25" s="304">
        <v>10</v>
      </c>
      <c r="H25" s="301" t="s">
        <v>100</v>
      </c>
      <c r="I25" s="305"/>
      <c r="J25" s="302"/>
      <c r="K25" s="116"/>
      <c r="L25" s="116"/>
      <c r="M25" s="116"/>
    </row>
    <row r="26" spans="1:13" ht="26.25" customHeight="1">
      <c r="A26" s="301"/>
      <c r="B26" s="302"/>
      <c r="C26" s="302"/>
      <c r="D26" s="103" t="s">
        <v>16</v>
      </c>
      <c r="E26" s="103" t="s">
        <v>57</v>
      </c>
      <c r="F26" s="302"/>
      <c r="G26" s="302"/>
      <c r="H26" s="302"/>
      <c r="I26" s="305"/>
      <c r="J26" s="302"/>
      <c r="K26" s="116"/>
      <c r="L26" s="116"/>
      <c r="M26" s="116"/>
    </row>
    <row r="27" spans="1:13" ht="55.5" customHeight="1">
      <c r="A27" s="301"/>
      <c r="B27" s="302"/>
      <c r="C27" s="302"/>
      <c r="D27" s="103" t="s">
        <v>18</v>
      </c>
      <c r="E27" s="103" t="s">
        <v>59</v>
      </c>
      <c r="F27" s="302"/>
      <c r="G27" s="302"/>
      <c r="H27" s="302"/>
      <c r="I27" s="305"/>
      <c r="J27" s="302"/>
      <c r="K27" s="116"/>
      <c r="L27" s="116"/>
      <c r="M27" s="116"/>
    </row>
    <row r="28" spans="1:13" ht="31.5" customHeight="1">
      <c r="A28" s="301"/>
      <c r="B28" s="302"/>
      <c r="C28" s="302"/>
      <c r="D28" s="103" t="s">
        <v>20</v>
      </c>
      <c r="E28" s="103" t="s">
        <v>60</v>
      </c>
      <c r="F28" s="302"/>
      <c r="G28" s="302"/>
      <c r="H28" s="302"/>
      <c r="I28" s="305"/>
      <c r="J28" s="302"/>
      <c r="K28" s="116"/>
      <c r="L28" s="116"/>
      <c r="M28" s="116"/>
    </row>
    <row r="29" spans="1:13" ht="45" customHeight="1">
      <c r="A29" s="301"/>
      <c r="B29" s="302"/>
      <c r="C29" s="302"/>
      <c r="D29" s="103" t="s">
        <v>22</v>
      </c>
      <c r="E29" s="103" t="s">
        <v>61</v>
      </c>
      <c r="F29" s="302"/>
      <c r="G29" s="302"/>
      <c r="H29" s="302"/>
      <c r="I29" s="305"/>
      <c r="J29" s="302"/>
      <c r="K29" s="116"/>
      <c r="L29" s="116"/>
      <c r="M29" s="116"/>
    </row>
    <row r="30" spans="1:13" ht="149.25" customHeight="1">
      <c r="A30" s="103" t="s">
        <v>66</v>
      </c>
      <c r="B30" s="103" t="s">
        <v>101</v>
      </c>
      <c r="C30" s="103" t="s">
        <v>97</v>
      </c>
      <c r="D30" s="103" t="s">
        <v>65</v>
      </c>
      <c r="E30" s="105">
        <v>0</v>
      </c>
      <c r="F30" s="103" t="s">
        <v>79</v>
      </c>
      <c r="G30" s="105">
        <v>15</v>
      </c>
      <c r="H30" s="103" t="s">
        <v>102</v>
      </c>
      <c r="I30" s="180"/>
      <c r="J30" s="178"/>
      <c r="K30" s="116"/>
      <c r="L30" s="116"/>
      <c r="M30" s="116"/>
    </row>
    <row r="31" spans="1:13" ht="149.25" customHeight="1">
      <c r="A31" s="103" t="s">
        <v>87</v>
      </c>
      <c r="B31" s="103" t="s">
        <v>103</v>
      </c>
      <c r="C31" s="103" t="s">
        <v>15</v>
      </c>
      <c r="D31" s="103" t="s">
        <v>65</v>
      </c>
      <c r="E31" s="105">
        <v>90</v>
      </c>
      <c r="F31" s="103" t="s">
        <v>79</v>
      </c>
      <c r="G31" s="105">
        <v>10</v>
      </c>
      <c r="H31" s="103" t="s">
        <v>104</v>
      </c>
      <c r="I31" s="180"/>
      <c r="J31" s="178"/>
      <c r="K31" s="116"/>
      <c r="L31" s="116"/>
      <c r="M31" s="116"/>
    </row>
    <row r="32" spans="1:13" ht="189.75" customHeight="1">
      <c r="A32" s="103" t="s">
        <v>88</v>
      </c>
      <c r="B32" s="103" t="s">
        <v>67</v>
      </c>
      <c r="C32" s="103" t="s">
        <v>68</v>
      </c>
      <c r="D32" s="103" t="s">
        <v>69</v>
      </c>
      <c r="E32" s="103" t="s">
        <v>70</v>
      </c>
      <c r="F32" s="103" t="s">
        <v>71</v>
      </c>
      <c r="G32" s="105">
        <v>3</v>
      </c>
      <c r="H32" s="103" t="s">
        <v>82</v>
      </c>
      <c r="I32" s="118"/>
      <c r="J32" s="118"/>
      <c r="K32" s="116"/>
      <c r="L32" s="116"/>
      <c r="M32" s="116"/>
    </row>
    <row r="33" spans="1:13" ht="187.5" customHeight="1">
      <c r="A33" s="103" t="s">
        <v>89</v>
      </c>
      <c r="B33" s="103" t="s">
        <v>72</v>
      </c>
      <c r="C33" s="103" t="s">
        <v>54</v>
      </c>
      <c r="D33" s="103" t="s">
        <v>69</v>
      </c>
      <c r="E33" s="45">
        <v>1</v>
      </c>
      <c r="F33" s="103" t="s">
        <v>58</v>
      </c>
      <c r="G33" s="105">
        <v>2</v>
      </c>
      <c r="H33" s="103" t="s">
        <v>73</v>
      </c>
      <c r="I33" s="118"/>
      <c r="J33" s="118"/>
      <c r="K33" s="116"/>
      <c r="L33" s="116"/>
      <c r="M33" s="116"/>
    </row>
    <row r="34" spans="1:13">
      <c r="A34" s="301" t="s">
        <v>90</v>
      </c>
      <c r="B34" s="313" t="s">
        <v>234</v>
      </c>
      <c r="C34" s="301" t="s">
        <v>15</v>
      </c>
      <c r="D34" s="119" t="s">
        <v>16</v>
      </c>
      <c r="E34" s="103" t="s">
        <v>262</v>
      </c>
      <c r="F34" s="301" t="s">
        <v>52</v>
      </c>
      <c r="G34" s="316">
        <v>7</v>
      </c>
      <c r="H34" s="313" t="s">
        <v>235</v>
      </c>
      <c r="I34" s="314"/>
      <c r="J34" s="315"/>
      <c r="K34" s="116"/>
      <c r="L34" s="116"/>
      <c r="M34" s="116"/>
    </row>
    <row r="35" spans="1:13">
      <c r="A35" s="313"/>
      <c r="B35" s="313"/>
      <c r="C35" s="301"/>
      <c r="D35" s="119" t="s">
        <v>18</v>
      </c>
      <c r="E35" s="105">
        <v>80</v>
      </c>
      <c r="F35" s="313"/>
      <c r="G35" s="316"/>
      <c r="H35" s="313"/>
      <c r="I35" s="314"/>
      <c r="J35" s="315"/>
      <c r="K35" s="116"/>
      <c r="L35" s="116"/>
      <c r="M35" s="116"/>
    </row>
    <row r="36" spans="1:13">
      <c r="A36" s="313"/>
      <c r="B36" s="313"/>
      <c r="C36" s="301"/>
      <c r="D36" s="119" t="s">
        <v>20</v>
      </c>
      <c r="E36" s="103" t="s">
        <v>263</v>
      </c>
      <c r="F36" s="313"/>
      <c r="G36" s="316"/>
      <c r="H36" s="313"/>
      <c r="I36" s="314"/>
      <c r="J36" s="315"/>
      <c r="K36" s="116"/>
      <c r="L36" s="116"/>
      <c r="M36" s="116"/>
    </row>
    <row r="37" spans="1:13" ht="90.75" customHeight="1">
      <c r="A37" s="313"/>
      <c r="B37" s="313"/>
      <c r="C37" s="301"/>
      <c r="D37" s="119" t="s">
        <v>22</v>
      </c>
      <c r="E37" s="103" t="s">
        <v>261</v>
      </c>
      <c r="F37" s="313"/>
      <c r="G37" s="316"/>
      <c r="H37" s="313"/>
      <c r="I37" s="314"/>
      <c r="J37" s="315"/>
      <c r="K37" s="116"/>
      <c r="L37" s="116"/>
      <c r="M37" s="116"/>
    </row>
    <row r="38" spans="1:13" ht="128.44999999999999" customHeight="1">
      <c r="A38" s="105">
        <v>10</v>
      </c>
      <c r="B38" s="103" t="s">
        <v>74</v>
      </c>
      <c r="C38" s="103" t="s">
        <v>75</v>
      </c>
      <c r="D38" s="103" t="s">
        <v>65</v>
      </c>
      <c r="E38" s="45">
        <v>1</v>
      </c>
      <c r="F38" s="103" t="s">
        <v>58</v>
      </c>
      <c r="G38" s="105">
        <v>3</v>
      </c>
      <c r="H38" s="103" t="s">
        <v>73</v>
      </c>
      <c r="I38" s="72"/>
      <c r="J38" s="182"/>
      <c r="K38" s="116"/>
      <c r="L38" s="116"/>
      <c r="M38" s="116"/>
    </row>
    <row r="39" spans="1:13" ht="204.75" customHeight="1">
      <c r="A39" s="246">
        <v>11</v>
      </c>
      <c r="B39" s="245" t="s">
        <v>76</v>
      </c>
      <c r="C39" s="245" t="s">
        <v>77</v>
      </c>
      <c r="D39" s="245" t="s">
        <v>65</v>
      </c>
      <c r="E39" s="245" t="s">
        <v>78</v>
      </c>
      <c r="F39" s="245" t="s">
        <v>79</v>
      </c>
      <c r="G39" s="246">
        <v>5</v>
      </c>
      <c r="H39" s="245" t="s">
        <v>287</v>
      </c>
      <c r="I39" s="245"/>
      <c r="J39" s="247"/>
      <c r="K39" s="116"/>
      <c r="L39" s="116"/>
      <c r="M39" s="116"/>
    </row>
    <row r="40" spans="1:13" ht="14.45" customHeight="1">
      <c r="A40" s="120"/>
      <c r="B40" s="121" t="s">
        <v>80</v>
      </c>
      <c r="C40" s="120"/>
      <c r="D40" s="120"/>
      <c r="E40" s="120"/>
      <c r="F40" s="120"/>
      <c r="G40" s="52">
        <f>G39+G38+G34+G33+G32+G31+G30+G25+G24+G23+G19+G15+G10+G6</f>
        <v>100</v>
      </c>
      <c r="H40" s="120"/>
      <c r="I40" s="228"/>
      <c r="J40" s="198">
        <f>J6+J10+J15+J19+J23+J24+J25+J30+J31+J32+J33+J38+J39+J34</f>
        <v>0</v>
      </c>
      <c r="K40" s="116"/>
      <c r="L40" s="116"/>
      <c r="M40" s="116"/>
    </row>
    <row r="41" spans="1:13" ht="13.5" customHeight="1">
      <c r="A41" s="120"/>
      <c r="B41" s="120"/>
      <c r="C41" s="120"/>
      <c r="D41" s="120"/>
      <c r="E41" s="120"/>
      <c r="F41" s="120"/>
      <c r="G41" s="120"/>
      <c r="H41" s="120"/>
      <c r="I41" s="229"/>
      <c r="J41" s="229"/>
      <c r="K41" s="116"/>
      <c r="L41" s="116"/>
      <c r="M41" s="116"/>
    </row>
    <row r="42" spans="1:13" ht="30" customHeight="1">
      <c r="A42" s="120"/>
      <c r="B42" s="103" t="s">
        <v>81</v>
      </c>
      <c r="C42" s="120"/>
      <c r="D42" s="120"/>
      <c r="E42" s="120"/>
      <c r="F42" s="120"/>
      <c r="G42" s="120"/>
      <c r="H42" s="120"/>
      <c r="I42" s="229"/>
      <c r="J42" s="229"/>
      <c r="K42" s="116"/>
      <c r="L42" s="116"/>
      <c r="M42" s="116"/>
    </row>
    <row r="47" spans="1:13" ht="71.25" customHeight="1"/>
  </sheetData>
  <mergeCells count="50">
    <mergeCell ref="H34:H37"/>
    <mergeCell ref="I34:I37"/>
    <mergeCell ref="J34:J37"/>
    <mergeCell ref="A34:A37"/>
    <mergeCell ref="B34:B37"/>
    <mergeCell ref="C34:C37"/>
    <mergeCell ref="F34:F37"/>
    <mergeCell ref="G34:G37"/>
    <mergeCell ref="I1:J1"/>
    <mergeCell ref="J6:J9"/>
    <mergeCell ref="J10:J13"/>
    <mergeCell ref="J15:J18"/>
    <mergeCell ref="J19:J22"/>
    <mergeCell ref="A2:J2"/>
    <mergeCell ref="G15:G18"/>
    <mergeCell ref="B4:C4"/>
    <mergeCell ref="B5:C5"/>
    <mergeCell ref="F5:F22"/>
    <mergeCell ref="A6:A9"/>
    <mergeCell ref="B6:B9"/>
    <mergeCell ref="C6:C9"/>
    <mergeCell ref="B14:C14"/>
    <mergeCell ref="A15:A18"/>
    <mergeCell ref="B15:B18"/>
    <mergeCell ref="C15:C18"/>
    <mergeCell ref="I6:I9"/>
    <mergeCell ref="A10:A13"/>
    <mergeCell ref="B10:B13"/>
    <mergeCell ref="C10:C13"/>
    <mergeCell ref="G10:G13"/>
    <mergeCell ref="H10:H13"/>
    <mergeCell ref="I10:I13"/>
    <mergeCell ref="G6:G9"/>
    <mergeCell ref="H6:H9"/>
    <mergeCell ref="I15:I18"/>
    <mergeCell ref="H15:H18"/>
    <mergeCell ref="J25:J29"/>
    <mergeCell ref="G25:G29"/>
    <mergeCell ref="H19:H22"/>
    <mergeCell ref="B25:B29"/>
    <mergeCell ref="B19:B22"/>
    <mergeCell ref="C19:C22"/>
    <mergeCell ref="A25:A29"/>
    <mergeCell ref="C25:C29"/>
    <mergeCell ref="I19:I22"/>
    <mergeCell ref="G19:G22"/>
    <mergeCell ref="F25:F29"/>
    <mergeCell ref="H25:H29"/>
    <mergeCell ref="I25:I29"/>
    <mergeCell ref="A19:A22"/>
  </mergeCells>
  <pageMargins left="0" right="0" top="0" bottom="0" header="0" footer="0"/>
  <pageSetup scale="40" fitToHeight="0" orientation="portrait" r:id="rId1"/>
  <headerFooter>
    <oddFooter>&amp;C&amp;"Helvetica Neue,Regular"&amp;12&amp;K000000&amp;P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showGridLines="0" view="pageBreakPreview" topLeftCell="B1" zoomScale="60" zoomScaleNormal="90" workbookViewId="0">
      <selection activeCell="B4" sqref="B4:D4"/>
    </sheetView>
  </sheetViews>
  <sheetFormatPr defaultColWidth="8.85546875" defaultRowHeight="15" customHeight="1"/>
  <cols>
    <col min="1" max="1" width="7.28515625" style="117" customWidth="1"/>
    <col min="2" max="2" width="43.5703125" style="117" customWidth="1"/>
    <col min="3" max="3" width="11.42578125" style="117" customWidth="1"/>
    <col min="4" max="4" width="28.5703125" style="117" customWidth="1"/>
    <col min="5" max="5" width="17.140625" style="117" customWidth="1"/>
    <col min="6" max="6" width="20.7109375" style="117" customWidth="1"/>
    <col min="7" max="7" width="13.5703125" style="117" customWidth="1"/>
    <col min="8" max="8" width="49.28515625" style="117" customWidth="1"/>
    <col min="9" max="9" width="20" style="117" customWidth="1"/>
    <col min="10" max="10" width="47.5703125" style="230" customWidth="1"/>
    <col min="11" max="16384" width="8.85546875" style="117"/>
  </cols>
  <sheetData>
    <row r="1" spans="1:10" ht="117" customHeight="1">
      <c r="A1" s="116"/>
      <c r="B1" s="116"/>
      <c r="C1" s="116"/>
      <c r="D1" s="116"/>
      <c r="E1" s="116"/>
      <c r="F1" s="116"/>
      <c r="G1" s="116"/>
      <c r="H1" s="116"/>
      <c r="I1" s="116"/>
      <c r="J1" s="176" t="s">
        <v>362</v>
      </c>
    </row>
    <row r="2" spans="1:10" ht="35.25" customHeight="1">
      <c r="A2" s="301" t="s">
        <v>189</v>
      </c>
      <c r="B2" s="432"/>
      <c r="C2" s="432"/>
      <c r="D2" s="432"/>
      <c r="E2" s="432"/>
      <c r="F2" s="432"/>
      <c r="G2" s="432"/>
      <c r="H2" s="432"/>
      <c r="I2" s="432"/>
      <c r="J2" s="432"/>
    </row>
    <row r="3" spans="1:10" ht="45" customHeight="1">
      <c r="A3" s="292" t="s">
        <v>0</v>
      </c>
      <c r="B3" s="292" t="s">
        <v>1</v>
      </c>
      <c r="C3" s="292" t="s">
        <v>2</v>
      </c>
      <c r="D3" s="292" t="s">
        <v>3</v>
      </c>
      <c r="E3" s="292" t="s">
        <v>4</v>
      </c>
      <c r="F3" s="292" t="s">
        <v>5</v>
      </c>
      <c r="G3" s="292" t="s">
        <v>158</v>
      </c>
      <c r="H3" s="292" t="s">
        <v>7</v>
      </c>
      <c r="I3" s="292" t="s">
        <v>8</v>
      </c>
      <c r="J3" s="292" t="s">
        <v>9</v>
      </c>
    </row>
    <row r="4" spans="1:10" ht="48" customHeight="1">
      <c r="A4" s="292" t="s">
        <v>142</v>
      </c>
      <c r="B4" s="311" t="s">
        <v>123</v>
      </c>
      <c r="C4" s="312"/>
      <c r="D4" s="312"/>
      <c r="E4" s="293"/>
      <c r="F4" s="293"/>
      <c r="G4" s="294">
        <v>40</v>
      </c>
      <c r="H4" s="293"/>
      <c r="I4" s="293"/>
      <c r="J4" s="293"/>
    </row>
    <row r="5" spans="1:10" ht="36.75" customHeight="1">
      <c r="A5" s="433" t="s">
        <v>11</v>
      </c>
      <c r="B5" s="429" t="s">
        <v>172</v>
      </c>
      <c r="C5" s="429" t="s">
        <v>15</v>
      </c>
      <c r="D5" s="295" t="s">
        <v>16</v>
      </c>
      <c r="E5" s="295" t="s">
        <v>33</v>
      </c>
      <c r="F5" s="429" t="s">
        <v>58</v>
      </c>
      <c r="G5" s="431">
        <v>10</v>
      </c>
      <c r="H5" s="429" t="s">
        <v>173</v>
      </c>
      <c r="I5" s="434"/>
      <c r="J5" s="396"/>
    </row>
    <row r="6" spans="1:10" ht="24.75" customHeight="1">
      <c r="A6" s="427"/>
      <c r="B6" s="421"/>
      <c r="C6" s="421"/>
      <c r="D6" s="36" t="s">
        <v>18</v>
      </c>
      <c r="E6" s="36" t="s">
        <v>35</v>
      </c>
      <c r="F6" s="421"/>
      <c r="G6" s="397"/>
      <c r="H6" s="421"/>
      <c r="I6" s="435"/>
      <c r="J6" s="397"/>
    </row>
    <row r="7" spans="1:10" ht="15" customHeight="1">
      <c r="A7" s="427"/>
      <c r="B7" s="421"/>
      <c r="C7" s="421"/>
      <c r="D7" s="36" t="s">
        <v>20</v>
      </c>
      <c r="E7" s="36" t="s">
        <v>36</v>
      </c>
      <c r="F7" s="421"/>
      <c r="G7" s="397"/>
      <c r="H7" s="421"/>
      <c r="I7" s="435"/>
      <c r="J7" s="397"/>
    </row>
    <row r="8" spans="1:10">
      <c r="A8" s="428"/>
      <c r="B8" s="422"/>
      <c r="C8" s="422"/>
      <c r="D8" s="36" t="s">
        <v>22</v>
      </c>
      <c r="E8" s="36" t="s">
        <v>30</v>
      </c>
      <c r="F8" s="421"/>
      <c r="G8" s="398"/>
      <c r="H8" s="422"/>
      <c r="I8" s="436"/>
      <c r="J8" s="398"/>
    </row>
    <row r="9" spans="1:10" ht="35.25" customHeight="1">
      <c r="A9" s="131" t="s">
        <v>26</v>
      </c>
      <c r="B9" s="437" t="s">
        <v>174</v>
      </c>
      <c r="C9" s="438"/>
      <c r="D9" s="439"/>
      <c r="E9" s="296"/>
      <c r="F9" s="421"/>
      <c r="G9" s="32">
        <f>G10+G14</f>
        <v>20</v>
      </c>
      <c r="H9" s="29"/>
      <c r="I9" s="29"/>
      <c r="J9" s="29"/>
    </row>
    <row r="10" spans="1:10" ht="29.25" customHeight="1">
      <c r="A10" s="426" t="s">
        <v>28</v>
      </c>
      <c r="B10" s="420" t="s">
        <v>175</v>
      </c>
      <c r="C10" s="420" t="s">
        <v>15</v>
      </c>
      <c r="D10" s="36" t="s">
        <v>16</v>
      </c>
      <c r="E10" s="36" t="s">
        <v>92</v>
      </c>
      <c r="F10" s="421"/>
      <c r="G10" s="430">
        <v>10</v>
      </c>
      <c r="H10" s="420" t="s">
        <v>176</v>
      </c>
      <c r="I10" s="423"/>
      <c r="J10" s="405"/>
    </row>
    <row r="11" spans="1:10" ht="19.5" customHeight="1">
      <c r="A11" s="427"/>
      <c r="B11" s="421"/>
      <c r="C11" s="421"/>
      <c r="D11" s="36" t="s">
        <v>18</v>
      </c>
      <c r="E11" s="36" t="s">
        <v>19</v>
      </c>
      <c r="F11" s="421"/>
      <c r="G11" s="397"/>
      <c r="H11" s="421"/>
      <c r="I11" s="424"/>
      <c r="J11" s="397"/>
    </row>
    <row r="12" spans="1:10" ht="23.25" customHeight="1">
      <c r="A12" s="427"/>
      <c r="B12" s="421"/>
      <c r="C12" s="421"/>
      <c r="D12" s="36" t="s">
        <v>20</v>
      </c>
      <c r="E12" s="36" t="s">
        <v>94</v>
      </c>
      <c r="F12" s="421"/>
      <c r="G12" s="397"/>
      <c r="H12" s="421"/>
      <c r="I12" s="424"/>
      <c r="J12" s="397"/>
    </row>
    <row r="13" spans="1:10">
      <c r="A13" s="428"/>
      <c r="B13" s="422"/>
      <c r="C13" s="422"/>
      <c r="D13" s="36" t="s">
        <v>22</v>
      </c>
      <c r="E13" s="36" t="s">
        <v>30</v>
      </c>
      <c r="F13" s="421"/>
      <c r="G13" s="398"/>
      <c r="H13" s="422"/>
      <c r="I13" s="425"/>
      <c r="J13" s="398"/>
    </row>
    <row r="14" spans="1:10" ht="21" customHeight="1">
      <c r="A14" s="426" t="s">
        <v>31</v>
      </c>
      <c r="B14" s="420" t="s">
        <v>190</v>
      </c>
      <c r="C14" s="420" t="s">
        <v>15</v>
      </c>
      <c r="D14" s="36" t="s">
        <v>16</v>
      </c>
      <c r="E14" s="36" t="s">
        <v>92</v>
      </c>
      <c r="F14" s="421"/>
      <c r="G14" s="430">
        <v>10</v>
      </c>
      <c r="H14" s="420" t="s">
        <v>178</v>
      </c>
      <c r="I14" s="423"/>
      <c r="J14" s="405"/>
    </row>
    <row r="15" spans="1:10" ht="21.75" customHeight="1">
      <c r="A15" s="427"/>
      <c r="B15" s="421"/>
      <c r="C15" s="421"/>
      <c r="D15" s="36" t="s">
        <v>18</v>
      </c>
      <c r="E15" s="36" t="s">
        <v>19</v>
      </c>
      <c r="F15" s="421"/>
      <c r="G15" s="397"/>
      <c r="H15" s="421"/>
      <c r="I15" s="424"/>
      <c r="J15" s="397"/>
    </row>
    <row r="16" spans="1:10" ht="21.75" customHeight="1">
      <c r="A16" s="427"/>
      <c r="B16" s="421"/>
      <c r="C16" s="421"/>
      <c r="D16" s="36" t="s">
        <v>20</v>
      </c>
      <c r="E16" s="36" t="s">
        <v>94</v>
      </c>
      <c r="F16" s="421"/>
      <c r="G16" s="397"/>
      <c r="H16" s="421"/>
      <c r="I16" s="424"/>
      <c r="J16" s="397"/>
    </row>
    <row r="17" spans="1:10">
      <c r="A17" s="428"/>
      <c r="B17" s="422"/>
      <c r="C17" s="422"/>
      <c r="D17" s="36" t="s">
        <v>22</v>
      </c>
      <c r="E17" s="36" t="s">
        <v>30</v>
      </c>
      <c r="F17" s="421"/>
      <c r="G17" s="398"/>
      <c r="H17" s="422"/>
      <c r="I17" s="425"/>
      <c r="J17" s="398"/>
    </row>
    <row r="18" spans="1:10" ht="27" customHeight="1">
      <c r="A18" s="426" t="s">
        <v>40</v>
      </c>
      <c r="B18" s="420" t="s">
        <v>191</v>
      </c>
      <c r="C18" s="420" t="s">
        <v>15</v>
      </c>
      <c r="D18" s="36" t="s">
        <v>16</v>
      </c>
      <c r="E18" s="36" t="s">
        <v>17</v>
      </c>
      <c r="F18" s="421"/>
      <c r="G18" s="430">
        <v>10</v>
      </c>
      <c r="H18" s="420" t="s">
        <v>179</v>
      </c>
      <c r="I18" s="423"/>
      <c r="J18" s="405"/>
    </row>
    <row r="19" spans="1:10" ht="27" customHeight="1">
      <c r="A19" s="427"/>
      <c r="B19" s="421"/>
      <c r="C19" s="421"/>
      <c r="D19" s="36" t="s">
        <v>18</v>
      </c>
      <c r="E19" s="36" t="s">
        <v>19</v>
      </c>
      <c r="F19" s="421"/>
      <c r="G19" s="397"/>
      <c r="H19" s="421"/>
      <c r="I19" s="424"/>
      <c r="J19" s="397"/>
    </row>
    <row r="20" spans="1:10" ht="27" customHeight="1">
      <c r="A20" s="427"/>
      <c r="B20" s="421"/>
      <c r="C20" s="421"/>
      <c r="D20" s="36" t="s">
        <v>20</v>
      </c>
      <c r="E20" s="36" t="s">
        <v>21</v>
      </c>
      <c r="F20" s="421"/>
      <c r="G20" s="397"/>
      <c r="H20" s="421"/>
      <c r="I20" s="424"/>
      <c r="J20" s="397"/>
    </row>
    <row r="21" spans="1:10">
      <c r="A21" s="428"/>
      <c r="B21" s="422"/>
      <c r="C21" s="422"/>
      <c r="D21" s="36" t="s">
        <v>22</v>
      </c>
      <c r="E21" s="36" t="s">
        <v>23</v>
      </c>
      <c r="F21" s="422"/>
      <c r="G21" s="398"/>
      <c r="H21" s="422"/>
      <c r="I21" s="425"/>
      <c r="J21" s="398"/>
    </row>
    <row r="22" spans="1:10" ht="90" customHeight="1">
      <c r="A22" s="131" t="s">
        <v>50</v>
      </c>
      <c r="B22" s="36" t="s">
        <v>192</v>
      </c>
      <c r="C22" s="36" t="s">
        <v>15</v>
      </c>
      <c r="D22" s="36" t="s">
        <v>143</v>
      </c>
      <c r="E22" s="30">
        <v>100</v>
      </c>
      <c r="F22" s="36" t="s">
        <v>193</v>
      </c>
      <c r="G22" s="30">
        <v>10</v>
      </c>
      <c r="H22" s="36" t="s">
        <v>144</v>
      </c>
      <c r="I22" s="29"/>
      <c r="J22" s="29"/>
    </row>
    <row r="23" spans="1:10" ht="45" customHeight="1">
      <c r="A23" s="32">
        <v>3</v>
      </c>
      <c r="B23" s="36" t="s">
        <v>194</v>
      </c>
      <c r="C23" s="296"/>
      <c r="D23" s="29"/>
      <c r="E23" s="29"/>
      <c r="F23" s="296"/>
      <c r="G23" s="32">
        <f>G24+G25</f>
        <v>10</v>
      </c>
      <c r="H23" s="296"/>
      <c r="I23" s="29"/>
      <c r="J23" s="29"/>
    </row>
    <row r="24" spans="1:10" ht="105" customHeight="1">
      <c r="A24" s="131" t="s">
        <v>56</v>
      </c>
      <c r="B24" s="36" t="s">
        <v>183</v>
      </c>
      <c r="C24" s="36" t="s">
        <v>15</v>
      </c>
      <c r="D24" s="131" t="s">
        <v>65</v>
      </c>
      <c r="E24" s="32">
        <v>80</v>
      </c>
      <c r="F24" s="36" t="s">
        <v>193</v>
      </c>
      <c r="G24" s="32">
        <v>5</v>
      </c>
      <c r="H24" s="36" t="s">
        <v>184</v>
      </c>
      <c r="I24" s="29"/>
      <c r="J24" s="29"/>
    </row>
    <row r="25" spans="1:10" ht="120" customHeight="1">
      <c r="A25" s="131" t="s">
        <v>62</v>
      </c>
      <c r="B25" s="36" t="s">
        <v>185</v>
      </c>
      <c r="C25" s="36" t="s">
        <v>15</v>
      </c>
      <c r="D25" s="131" t="s">
        <v>65</v>
      </c>
      <c r="E25" s="32">
        <v>60</v>
      </c>
      <c r="F25" s="36" t="s">
        <v>193</v>
      </c>
      <c r="G25" s="32">
        <v>5</v>
      </c>
      <c r="H25" s="36" t="s">
        <v>186</v>
      </c>
      <c r="I25" s="29"/>
      <c r="J25" s="29"/>
    </row>
    <row r="26" spans="1:10" ht="88.5" customHeight="1">
      <c r="A26" s="32">
        <v>4</v>
      </c>
      <c r="B26" s="36" t="s">
        <v>180</v>
      </c>
      <c r="C26" s="297" t="s">
        <v>15</v>
      </c>
      <c r="D26" s="131" t="s">
        <v>65</v>
      </c>
      <c r="E26" s="32">
        <v>6</v>
      </c>
      <c r="F26" s="36" t="s">
        <v>193</v>
      </c>
      <c r="G26" s="32">
        <v>10</v>
      </c>
      <c r="H26" s="36" t="s">
        <v>181</v>
      </c>
      <c r="I26" s="29"/>
      <c r="J26" s="29"/>
    </row>
    <row r="27" spans="1:10" ht="195">
      <c r="A27" s="32">
        <v>5</v>
      </c>
      <c r="B27" s="36" t="s">
        <v>67</v>
      </c>
      <c r="C27" s="36" t="s">
        <v>68</v>
      </c>
      <c r="D27" s="36" t="s">
        <v>69</v>
      </c>
      <c r="E27" s="36" t="s">
        <v>70</v>
      </c>
      <c r="F27" s="36" t="s">
        <v>71</v>
      </c>
      <c r="G27" s="30">
        <v>3</v>
      </c>
      <c r="H27" s="36" t="s">
        <v>82</v>
      </c>
      <c r="I27" s="28"/>
      <c r="J27" s="28"/>
    </row>
    <row r="28" spans="1:10" ht="105" customHeight="1">
      <c r="A28" s="32">
        <v>6</v>
      </c>
      <c r="B28" s="36" t="s">
        <v>72</v>
      </c>
      <c r="C28" s="36" t="s">
        <v>54</v>
      </c>
      <c r="D28" s="36" t="s">
        <v>69</v>
      </c>
      <c r="E28" s="31">
        <v>1</v>
      </c>
      <c r="F28" s="36" t="s">
        <v>58</v>
      </c>
      <c r="G28" s="30">
        <v>2</v>
      </c>
      <c r="H28" s="36" t="s">
        <v>73</v>
      </c>
      <c r="I28" s="28"/>
      <c r="J28" s="28"/>
    </row>
    <row r="29" spans="1:10" ht="60">
      <c r="A29" s="32">
        <v>7</v>
      </c>
      <c r="B29" s="36" t="s">
        <v>132</v>
      </c>
      <c r="C29" s="36" t="s">
        <v>15</v>
      </c>
      <c r="D29" s="36" t="s">
        <v>65</v>
      </c>
      <c r="E29" s="36" t="s">
        <v>133</v>
      </c>
      <c r="F29" s="36" t="s">
        <v>58</v>
      </c>
      <c r="G29" s="30">
        <v>3</v>
      </c>
      <c r="H29" s="36" t="s">
        <v>134</v>
      </c>
      <c r="I29" s="98"/>
      <c r="J29" s="29"/>
    </row>
    <row r="30" spans="1:10" ht="84.75" customHeight="1">
      <c r="A30" s="32">
        <v>8</v>
      </c>
      <c r="B30" s="36" t="s">
        <v>135</v>
      </c>
      <c r="C30" s="36" t="s">
        <v>136</v>
      </c>
      <c r="D30" s="36" t="s">
        <v>65</v>
      </c>
      <c r="E30" s="31">
        <v>1</v>
      </c>
      <c r="F30" s="36" t="s">
        <v>58</v>
      </c>
      <c r="G30" s="30">
        <v>5</v>
      </c>
      <c r="H30" s="36" t="s">
        <v>73</v>
      </c>
      <c r="I30" s="29"/>
      <c r="J30" s="29"/>
    </row>
    <row r="31" spans="1:10" ht="15" customHeight="1">
      <c r="A31" s="372">
        <v>9</v>
      </c>
      <c r="B31" s="360" t="s">
        <v>234</v>
      </c>
      <c r="C31" s="360" t="s">
        <v>15</v>
      </c>
      <c r="D31" s="36" t="s">
        <v>16</v>
      </c>
      <c r="E31" s="36" t="s">
        <v>262</v>
      </c>
      <c r="F31" s="360" t="s">
        <v>52</v>
      </c>
      <c r="G31" s="372">
        <v>7</v>
      </c>
      <c r="H31" s="351" t="s">
        <v>235</v>
      </c>
      <c r="I31" s="354"/>
      <c r="J31" s="357"/>
    </row>
    <row r="32" spans="1:10">
      <c r="A32" s="361"/>
      <c r="B32" s="361"/>
      <c r="C32" s="361"/>
      <c r="D32" s="36" t="s">
        <v>18</v>
      </c>
      <c r="E32" s="30">
        <v>80</v>
      </c>
      <c r="F32" s="361"/>
      <c r="G32" s="440"/>
      <c r="H32" s="352"/>
      <c r="I32" s="355"/>
      <c r="J32" s="358"/>
    </row>
    <row r="33" spans="1:10">
      <c r="A33" s="361"/>
      <c r="B33" s="361"/>
      <c r="C33" s="361"/>
      <c r="D33" s="36" t="s">
        <v>20</v>
      </c>
      <c r="E33" s="36" t="s">
        <v>263</v>
      </c>
      <c r="F33" s="361"/>
      <c r="G33" s="440"/>
      <c r="H33" s="352"/>
      <c r="I33" s="355"/>
      <c r="J33" s="358"/>
    </row>
    <row r="34" spans="1:10" ht="84.75" customHeight="1">
      <c r="A34" s="362"/>
      <c r="B34" s="362"/>
      <c r="C34" s="362"/>
      <c r="D34" s="36" t="s">
        <v>22</v>
      </c>
      <c r="E34" s="36" t="s">
        <v>261</v>
      </c>
      <c r="F34" s="362"/>
      <c r="G34" s="441"/>
      <c r="H34" s="353"/>
      <c r="I34" s="356"/>
      <c r="J34" s="359"/>
    </row>
    <row r="35" spans="1:10" ht="105" customHeight="1">
      <c r="A35" s="32">
        <v>10</v>
      </c>
      <c r="B35" s="36" t="s">
        <v>138</v>
      </c>
      <c r="C35" s="36" t="s">
        <v>77</v>
      </c>
      <c r="D35" s="36" t="s">
        <v>65</v>
      </c>
      <c r="E35" s="36" t="s">
        <v>78</v>
      </c>
      <c r="F35" s="36" t="s">
        <v>79</v>
      </c>
      <c r="G35" s="30">
        <v>5</v>
      </c>
      <c r="H35" s="36" t="s">
        <v>287</v>
      </c>
      <c r="I35" s="36"/>
      <c r="J35" s="29"/>
    </row>
    <row r="36" spans="1:10" ht="105" customHeight="1">
      <c r="A36" s="32">
        <v>11</v>
      </c>
      <c r="B36" s="36" t="s">
        <v>139</v>
      </c>
      <c r="C36" s="36" t="s">
        <v>140</v>
      </c>
      <c r="D36" s="36" t="s">
        <v>65</v>
      </c>
      <c r="E36" s="30">
        <v>0</v>
      </c>
      <c r="F36" s="36" t="s">
        <v>79</v>
      </c>
      <c r="G36" s="30">
        <v>5</v>
      </c>
      <c r="H36" s="36" t="s">
        <v>141</v>
      </c>
      <c r="I36" s="29"/>
      <c r="J36" s="29"/>
    </row>
    <row r="37" spans="1:10" ht="24.75" customHeight="1">
      <c r="A37" s="29"/>
      <c r="B37" s="131" t="s">
        <v>80</v>
      </c>
      <c r="C37" s="29"/>
      <c r="D37" s="29"/>
      <c r="E37" s="29"/>
      <c r="F37" s="29"/>
      <c r="G37" s="32">
        <f>G36+G35+G30+G29+G28+G27+G26+G25+G24+G22+G4+G31</f>
        <v>100</v>
      </c>
      <c r="H37" s="29"/>
      <c r="I37" s="29"/>
      <c r="J37" s="61">
        <f>J5+J10+J14+J18+J22+J24+J25+J26+J27+J28+J29+J30+J35+J36+J31</f>
        <v>0</v>
      </c>
    </row>
    <row r="38" spans="1:10" ht="31.5" customHeight="1">
      <c r="A38" s="298"/>
      <c r="B38" s="299" t="s">
        <v>81</v>
      </c>
      <c r="C38" s="298"/>
      <c r="D38" s="298"/>
      <c r="E38" s="298"/>
      <c r="F38" s="298"/>
      <c r="G38" s="298"/>
      <c r="H38" s="298"/>
      <c r="I38" s="298"/>
      <c r="J38" s="300"/>
    </row>
    <row r="43" spans="1:10" ht="97.5" customHeight="1"/>
  </sheetData>
  <mergeCells count="40">
    <mergeCell ref="H31:H34"/>
    <mergeCell ref="I31:I34"/>
    <mergeCell ref="J31:J34"/>
    <mergeCell ref="A31:A34"/>
    <mergeCell ref="B31:B34"/>
    <mergeCell ref="C31:C34"/>
    <mergeCell ref="F31:F34"/>
    <mergeCell ref="G31:G34"/>
    <mergeCell ref="A2:J2"/>
    <mergeCell ref="B5:B8"/>
    <mergeCell ref="A5:A8"/>
    <mergeCell ref="C5:C8"/>
    <mergeCell ref="C10:C13"/>
    <mergeCell ref="B10:B13"/>
    <mergeCell ref="A10:A13"/>
    <mergeCell ref="H5:H8"/>
    <mergeCell ref="I5:I8"/>
    <mergeCell ref="J5:J8"/>
    <mergeCell ref="G10:G13"/>
    <mergeCell ref="H10:H13"/>
    <mergeCell ref="I10:I13"/>
    <mergeCell ref="J10:J13"/>
    <mergeCell ref="B9:D9"/>
    <mergeCell ref="B4:D4"/>
    <mergeCell ref="H18:H21"/>
    <mergeCell ref="J18:J21"/>
    <mergeCell ref="I18:I21"/>
    <mergeCell ref="A18:A21"/>
    <mergeCell ref="B18:B21"/>
    <mergeCell ref="C18:C21"/>
    <mergeCell ref="F5:F21"/>
    <mergeCell ref="G18:G21"/>
    <mergeCell ref="A14:A17"/>
    <mergeCell ref="G5:G8"/>
    <mergeCell ref="G14:G17"/>
    <mergeCell ref="H14:H17"/>
    <mergeCell ref="I14:I17"/>
    <mergeCell ref="J14:J17"/>
    <mergeCell ref="C14:C17"/>
    <mergeCell ref="B14:B17"/>
  </mergeCells>
  <pageMargins left="0.31496062992125984" right="0.31496062992125984" top="0" bottom="0" header="0" footer="0"/>
  <pageSetup scale="38" fitToHeight="0" orientation="portrait" r:id="rId1"/>
  <headerFooter>
    <oddFooter>&amp;C&amp;"Helvetica Neue,Regular"&amp;12&amp;K000000&amp;P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showGridLines="0" view="pageBreakPreview" zoomScale="60" zoomScaleNormal="80" workbookViewId="0">
      <selection activeCell="I1" sqref="I1:J1"/>
    </sheetView>
  </sheetViews>
  <sheetFormatPr defaultColWidth="8.85546875" defaultRowHeight="15" customHeight="1"/>
  <cols>
    <col min="1" max="1" width="5" style="16" customWidth="1"/>
    <col min="2" max="2" width="35.140625" style="16" customWidth="1"/>
    <col min="3" max="3" width="10.42578125" style="16" customWidth="1"/>
    <col min="4" max="4" width="26.85546875" style="16" customWidth="1"/>
    <col min="5" max="5" width="15" style="16" customWidth="1"/>
    <col min="6" max="6" width="32.7109375" style="16" customWidth="1"/>
    <col min="7" max="7" width="18.7109375" style="16" customWidth="1"/>
    <col min="8" max="8" width="40.7109375" style="16" customWidth="1"/>
    <col min="9" max="9" width="25.7109375" style="222" customWidth="1"/>
    <col min="10" max="10" width="44.5703125" style="222" customWidth="1"/>
    <col min="11" max="11" width="8.85546875" style="16" customWidth="1"/>
    <col min="12" max="16384" width="8.85546875" style="16"/>
  </cols>
  <sheetData>
    <row r="1" spans="1:15" ht="114.75" customHeight="1">
      <c r="A1" s="41"/>
      <c r="B1" s="41"/>
      <c r="C1" s="41"/>
      <c r="D1" s="41"/>
      <c r="E1" s="41"/>
      <c r="F1" s="41"/>
      <c r="G1" s="41"/>
      <c r="H1" s="41"/>
      <c r="I1" s="350" t="s">
        <v>363</v>
      </c>
      <c r="J1" s="350"/>
    </row>
    <row r="2" spans="1:15" ht="29.25" customHeight="1">
      <c r="A2" s="343" t="s">
        <v>195</v>
      </c>
      <c r="B2" s="442"/>
      <c r="C2" s="442"/>
      <c r="D2" s="442"/>
      <c r="E2" s="442"/>
      <c r="F2" s="442"/>
      <c r="G2" s="442"/>
      <c r="H2" s="442"/>
      <c r="I2" s="442"/>
      <c r="J2" s="442"/>
    </row>
    <row r="3" spans="1:15" ht="73.5" customHeight="1">
      <c r="A3" s="74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158</v>
      </c>
      <c r="H3" s="74" t="s">
        <v>7</v>
      </c>
      <c r="I3" s="185" t="s">
        <v>8</v>
      </c>
      <c r="J3" s="185" t="s">
        <v>9</v>
      </c>
    </row>
    <row r="4" spans="1:15" ht="45" customHeight="1">
      <c r="A4" s="74" t="s">
        <v>142</v>
      </c>
      <c r="B4" s="326" t="s">
        <v>123</v>
      </c>
      <c r="C4" s="327"/>
      <c r="D4" s="327"/>
      <c r="E4" s="75"/>
      <c r="F4" s="75"/>
      <c r="G4" s="79">
        <v>40</v>
      </c>
      <c r="H4" s="75"/>
      <c r="I4" s="183"/>
      <c r="J4" s="183"/>
      <c r="O4" s="24"/>
    </row>
    <row r="5" spans="1:15" ht="29.25" customHeight="1">
      <c r="A5" s="447" t="s">
        <v>11</v>
      </c>
      <c r="B5" s="386" t="s">
        <v>172</v>
      </c>
      <c r="C5" s="386" t="s">
        <v>15</v>
      </c>
      <c r="D5" s="86" t="s">
        <v>16</v>
      </c>
      <c r="E5" s="86" t="s">
        <v>33</v>
      </c>
      <c r="F5" s="386" t="s">
        <v>58</v>
      </c>
      <c r="G5" s="390">
        <v>10</v>
      </c>
      <c r="H5" s="386" t="s">
        <v>173</v>
      </c>
      <c r="I5" s="443"/>
      <c r="J5" s="446"/>
    </row>
    <row r="6" spans="1:15" ht="25.5" customHeight="1">
      <c r="A6" s="448"/>
      <c r="B6" s="387"/>
      <c r="C6" s="387"/>
      <c r="D6" s="87" t="s">
        <v>18</v>
      </c>
      <c r="E6" s="87" t="s">
        <v>35</v>
      </c>
      <c r="F6" s="387"/>
      <c r="G6" s="391"/>
      <c r="H6" s="387"/>
      <c r="I6" s="444"/>
      <c r="J6" s="421"/>
    </row>
    <row r="7" spans="1:15" ht="24.75" customHeight="1">
      <c r="A7" s="448"/>
      <c r="B7" s="387"/>
      <c r="C7" s="387"/>
      <c r="D7" s="87" t="s">
        <v>20</v>
      </c>
      <c r="E7" s="87" t="s">
        <v>36</v>
      </c>
      <c r="F7" s="387"/>
      <c r="G7" s="391"/>
      <c r="H7" s="387"/>
      <c r="I7" s="444"/>
      <c r="J7" s="421"/>
    </row>
    <row r="8" spans="1:15" ht="14.45" customHeight="1">
      <c r="A8" s="448"/>
      <c r="B8" s="388"/>
      <c r="C8" s="388"/>
      <c r="D8" s="87" t="s">
        <v>22</v>
      </c>
      <c r="E8" s="87" t="s">
        <v>30</v>
      </c>
      <c r="F8" s="387"/>
      <c r="G8" s="392"/>
      <c r="H8" s="388"/>
      <c r="I8" s="445"/>
      <c r="J8" s="422"/>
    </row>
    <row r="9" spans="1:15" ht="32.25" customHeight="1">
      <c r="A9" s="9" t="s">
        <v>26</v>
      </c>
      <c r="B9" s="450" t="s">
        <v>174</v>
      </c>
      <c r="C9" s="451"/>
      <c r="D9" s="452"/>
      <c r="E9" s="88"/>
      <c r="F9" s="387"/>
      <c r="G9" s="7">
        <f>G10+G14</f>
        <v>20</v>
      </c>
      <c r="H9" s="3"/>
      <c r="I9" s="3"/>
      <c r="J9" s="29"/>
    </row>
    <row r="10" spans="1:15" ht="27" customHeight="1">
      <c r="A10" s="399" t="s">
        <v>28</v>
      </c>
      <c r="B10" s="406" t="s">
        <v>175</v>
      </c>
      <c r="C10" s="406" t="s">
        <v>15</v>
      </c>
      <c r="D10" s="87" t="s">
        <v>16</v>
      </c>
      <c r="E10" s="87" t="s">
        <v>92</v>
      </c>
      <c r="F10" s="387"/>
      <c r="G10" s="407">
        <v>10</v>
      </c>
      <c r="H10" s="406" t="s">
        <v>176</v>
      </c>
      <c r="I10" s="453"/>
      <c r="J10" s="405"/>
    </row>
    <row r="11" spans="1:15" ht="37.5" customHeight="1">
      <c r="A11" s="384"/>
      <c r="B11" s="387"/>
      <c r="C11" s="387"/>
      <c r="D11" s="87" t="s">
        <v>18</v>
      </c>
      <c r="E11" s="87" t="s">
        <v>19</v>
      </c>
      <c r="F11" s="387"/>
      <c r="G11" s="391"/>
      <c r="H11" s="387"/>
      <c r="I11" s="454"/>
      <c r="J11" s="397"/>
    </row>
    <row r="12" spans="1:15" ht="27" customHeight="1">
      <c r="A12" s="384"/>
      <c r="B12" s="387"/>
      <c r="C12" s="387"/>
      <c r="D12" s="87" t="s">
        <v>20</v>
      </c>
      <c r="E12" s="87" t="s">
        <v>94</v>
      </c>
      <c r="F12" s="387"/>
      <c r="G12" s="391"/>
      <c r="H12" s="387"/>
      <c r="I12" s="454"/>
      <c r="J12" s="397"/>
    </row>
    <row r="13" spans="1:15" ht="27" customHeight="1">
      <c r="A13" s="385"/>
      <c r="B13" s="388"/>
      <c r="C13" s="388"/>
      <c r="D13" s="87" t="s">
        <v>22</v>
      </c>
      <c r="E13" s="87" t="s">
        <v>30</v>
      </c>
      <c r="F13" s="387"/>
      <c r="G13" s="392"/>
      <c r="H13" s="388"/>
      <c r="I13" s="455"/>
      <c r="J13" s="398"/>
    </row>
    <row r="14" spans="1:15" ht="27" customHeight="1">
      <c r="A14" s="399" t="s">
        <v>31</v>
      </c>
      <c r="B14" s="406" t="s">
        <v>190</v>
      </c>
      <c r="C14" s="406" t="s">
        <v>15</v>
      </c>
      <c r="D14" s="87" t="s">
        <v>16</v>
      </c>
      <c r="E14" s="87" t="s">
        <v>92</v>
      </c>
      <c r="F14" s="387"/>
      <c r="G14" s="407">
        <v>10</v>
      </c>
      <c r="H14" s="406" t="s">
        <v>178</v>
      </c>
      <c r="I14" s="449"/>
      <c r="J14" s="405"/>
    </row>
    <row r="15" spans="1:15" ht="39.75" customHeight="1">
      <c r="A15" s="384"/>
      <c r="B15" s="387"/>
      <c r="C15" s="387"/>
      <c r="D15" s="87" t="s">
        <v>18</v>
      </c>
      <c r="E15" s="87" t="s">
        <v>19</v>
      </c>
      <c r="F15" s="387"/>
      <c r="G15" s="391"/>
      <c r="H15" s="387"/>
      <c r="I15" s="391"/>
      <c r="J15" s="397"/>
    </row>
    <row r="16" spans="1:15" ht="27" customHeight="1">
      <c r="A16" s="384"/>
      <c r="B16" s="387"/>
      <c r="C16" s="387"/>
      <c r="D16" s="87" t="s">
        <v>20</v>
      </c>
      <c r="E16" s="87" t="s">
        <v>94</v>
      </c>
      <c r="F16" s="387"/>
      <c r="G16" s="391"/>
      <c r="H16" s="387"/>
      <c r="I16" s="391"/>
      <c r="J16" s="397"/>
    </row>
    <row r="17" spans="1:10" ht="27" customHeight="1">
      <c r="A17" s="385"/>
      <c r="B17" s="388"/>
      <c r="C17" s="388"/>
      <c r="D17" s="87" t="s">
        <v>22</v>
      </c>
      <c r="E17" s="87" t="s">
        <v>30</v>
      </c>
      <c r="F17" s="387"/>
      <c r="G17" s="392"/>
      <c r="H17" s="388"/>
      <c r="I17" s="392"/>
      <c r="J17" s="398"/>
    </row>
    <row r="18" spans="1:10" ht="27" customHeight="1">
      <c r="A18" s="399" t="s">
        <v>40</v>
      </c>
      <c r="B18" s="406" t="s">
        <v>191</v>
      </c>
      <c r="C18" s="406" t="s">
        <v>15</v>
      </c>
      <c r="D18" s="87" t="s">
        <v>16</v>
      </c>
      <c r="E18" s="87" t="s">
        <v>17</v>
      </c>
      <c r="F18" s="387"/>
      <c r="G18" s="407">
        <v>10</v>
      </c>
      <c r="H18" s="406" t="s">
        <v>179</v>
      </c>
      <c r="I18" s="449"/>
      <c r="J18" s="405"/>
    </row>
    <row r="19" spans="1:10" ht="27" customHeight="1">
      <c r="A19" s="384"/>
      <c r="B19" s="387"/>
      <c r="C19" s="387"/>
      <c r="D19" s="87" t="s">
        <v>18</v>
      </c>
      <c r="E19" s="87" t="s">
        <v>19</v>
      </c>
      <c r="F19" s="387"/>
      <c r="G19" s="391"/>
      <c r="H19" s="387"/>
      <c r="I19" s="391"/>
      <c r="J19" s="397"/>
    </row>
    <row r="20" spans="1:10" ht="27" customHeight="1">
      <c r="A20" s="384"/>
      <c r="B20" s="387"/>
      <c r="C20" s="387"/>
      <c r="D20" s="87" t="s">
        <v>20</v>
      </c>
      <c r="E20" s="87" t="s">
        <v>21</v>
      </c>
      <c r="F20" s="387"/>
      <c r="G20" s="391"/>
      <c r="H20" s="387"/>
      <c r="I20" s="391"/>
      <c r="J20" s="397"/>
    </row>
    <row r="21" spans="1:10" ht="27" customHeight="1">
      <c r="A21" s="385"/>
      <c r="B21" s="388"/>
      <c r="C21" s="388"/>
      <c r="D21" s="87" t="s">
        <v>22</v>
      </c>
      <c r="E21" s="87" t="s">
        <v>23</v>
      </c>
      <c r="F21" s="388"/>
      <c r="G21" s="392"/>
      <c r="H21" s="388"/>
      <c r="I21" s="392"/>
      <c r="J21" s="398"/>
    </row>
    <row r="22" spans="1:10" ht="100.5" customHeight="1">
      <c r="A22" s="9" t="s">
        <v>50</v>
      </c>
      <c r="B22" s="87" t="s">
        <v>180</v>
      </c>
      <c r="C22" s="14" t="s">
        <v>15</v>
      </c>
      <c r="D22" s="9" t="s">
        <v>65</v>
      </c>
      <c r="E22" s="7">
        <v>6</v>
      </c>
      <c r="F22" s="87" t="s">
        <v>196</v>
      </c>
      <c r="G22" s="7">
        <v>10</v>
      </c>
      <c r="H22" s="87" t="s">
        <v>181</v>
      </c>
      <c r="I22" s="3"/>
      <c r="J22" s="29"/>
    </row>
    <row r="23" spans="1:10" ht="37.5" customHeight="1">
      <c r="A23" s="7">
        <v>3</v>
      </c>
      <c r="B23" s="87" t="s">
        <v>194</v>
      </c>
      <c r="C23" s="88"/>
      <c r="D23" s="3"/>
      <c r="E23" s="3"/>
      <c r="F23" s="88"/>
      <c r="G23" s="7">
        <f>G24+G25</f>
        <v>20</v>
      </c>
      <c r="H23" s="88"/>
      <c r="I23" s="3"/>
      <c r="J23" s="29"/>
    </row>
    <row r="24" spans="1:10" ht="135" customHeight="1">
      <c r="A24" s="9" t="s">
        <v>56</v>
      </c>
      <c r="B24" s="87" t="s">
        <v>238</v>
      </c>
      <c r="C24" s="87" t="s">
        <v>15</v>
      </c>
      <c r="D24" s="9" t="s">
        <v>65</v>
      </c>
      <c r="E24" s="7">
        <v>80</v>
      </c>
      <c r="F24" s="87" t="s">
        <v>196</v>
      </c>
      <c r="G24" s="7">
        <v>10</v>
      </c>
      <c r="H24" s="87" t="s">
        <v>184</v>
      </c>
      <c r="I24" s="3"/>
      <c r="J24" s="29"/>
    </row>
    <row r="25" spans="1:10" ht="151.9" customHeight="1">
      <c r="A25" s="9" t="s">
        <v>62</v>
      </c>
      <c r="B25" s="87" t="s">
        <v>237</v>
      </c>
      <c r="C25" s="87" t="s">
        <v>15</v>
      </c>
      <c r="D25" s="9" t="s">
        <v>65</v>
      </c>
      <c r="E25" s="7">
        <v>60</v>
      </c>
      <c r="F25" s="87" t="s">
        <v>196</v>
      </c>
      <c r="G25" s="7">
        <v>10</v>
      </c>
      <c r="H25" s="87" t="s">
        <v>186</v>
      </c>
      <c r="I25" s="3"/>
      <c r="J25" s="29"/>
    </row>
    <row r="26" spans="1:10" ht="210" customHeight="1">
      <c r="A26" s="7">
        <v>4</v>
      </c>
      <c r="B26" s="87" t="s">
        <v>67</v>
      </c>
      <c r="C26" s="87" t="s">
        <v>68</v>
      </c>
      <c r="D26" s="87" t="s">
        <v>69</v>
      </c>
      <c r="E26" s="87" t="s">
        <v>70</v>
      </c>
      <c r="F26" s="87" t="s">
        <v>71</v>
      </c>
      <c r="G26" s="62">
        <v>3</v>
      </c>
      <c r="H26" s="87" t="s">
        <v>82</v>
      </c>
      <c r="I26" s="28"/>
      <c r="J26" s="28"/>
    </row>
    <row r="27" spans="1:10" ht="90" customHeight="1">
      <c r="A27" s="7">
        <v>5</v>
      </c>
      <c r="B27" s="87" t="s">
        <v>72</v>
      </c>
      <c r="C27" s="87" t="s">
        <v>54</v>
      </c>
      <c r="D27" s="87" t="s">
        <v>69</v>
      </c>
      <c r="E27" s="4">
        <v>1</v>
      </c>
      <c r="F27" s="87" t="s">
        <v>58</v>
      </c>
      <c r="G27" s="62">
        <v>2</v>
      </c>
      <c r="H27" s="87" t="s">
        <v>73</v>
      </c>
      <c r="I27" s="28"/>
      <c r="J27" s="28"/>
    </row>
    <row r="28" spans="1:10" ht="74.45" customHeight="1">
      <c r="A28" s="7">
        <v>6</v>
      </c>
      <c r="B28" s="87" t="s">
        <v>132</v>
      </c>
      <c r="C28" s="87" t="s">
        <v>15</v>
      </c>
      <c r="D28" s="87" t="s">
        <v>65</v>
      </c>
      <c r="E28" s="87" t="s">
        <v>133</v>
      </c>
      <c r="F28" s="87" t="s">
        <v>58</v>
      </c>
      <c r="G28" s="62">
        <v>3</v>
      </c>
      <c r="H28" s="87" t="s">
        <v>134</v>
      </c>
      <c r="I28" s="3"/>
      <c r="J28" s="29"/>
    </row>
    <row r="29" spans="1:10" ht="86.25" customHeight="1">
      <c r="A29" s="32">
        <v>7</v>
      </c>
      <c r="B29" s="36" t="s">
        <v>135</v>
      </c>
      <c r="C29" s="36" t="s">
        <v>136</v>
      </c>
      <c r="D29" s="36" t="s">
        <v>65</v>
      </c>
      <c r="E29" s="31">
        <v>1</v>
      </c>
      <c r="F29" s="36" t="s">
        <v>58</v>
      </c>
      <c r="G29" s="30">
        <v>5</v>
      </c>
      <c r="H29" s="36" t="s">
        <v>73</v>
      </c>
      <c r="I29" s="29"/>
      <c r="J29" s="29"/>
    </row>
    <row r="30" spans="1:10" s="23" customFormat="1" ht="15" customHeight="1">
      <c r="A30" s="337">
        <v>8</v>
      </c>
      <c r="B30" s="360" t="s">
        <v>234</v>
      </c>
      <c r="C30" s="360" t="s">
        <v>15</v>
      </c>
      <c r="D30" s="36" t="s">
        <v>16</v>
      </c>
      <c r="E30" s="36" t="s">
        <v>262</v>
      </c>
      <c r="F30" s="360" t="s">
        <v>52</v>
      </c>
      <c r="G30" s="337">
        <v>7</v>
      </c>
      <c r="H30" s="351" t="s">
        <v>235</v>
      </c>
      <c r="I30" s="354"/>
      <c r="J30" s="357"/>
    </row>
    <row r="31" spans="1:10" s="23" customFormat="1">
      <c r="A31" s="338"/>
      <c r="B31" s="361"/>
      <c r="C31" s="361"/>
      <c r="D31" s="36" t="s">
        <v>18</v>
      </c>
      <c r="E31" s="30">
        <v>80</v>
      </c>
      <c r="F31" s="361"/>
      <c r="G31" s="341"/>
      <c r="H31" s="352"/>
      <c r="I31" s="355"/>
      <c r="J31" s="358"/>
    </row>
    <row r="32" spans="1:10" s="23" customFormat="1">
      <c r="A32" s="338"/>
      <c r="B32" s="361"/>
      <c r="C32" s="361"/>
      <c r="D32" s="36" t="s">
        <v>20</v>
      </c>
      <c r="E32" s="36" t="s">
        <v>263</v>
      </c>
      <c r="F32" s="361"/>
      <c r="G32" s="341"/>
      <c r="H32" s="352"/>
      <c r="I32" s="355"/>
      <c r="J32" s="358"/>
    </row>
    <row r="33" spans="1:10" s="23" customFormat="1" ht="108.75" customHeight="1">
      <c r="A33" s="339"/>
      <c r="B33" s="362"/>
      <c r="C33" s="362"/>
      <c r="D33" s="36" t="s">
        <v>22</v>
      </c>
      <c r="E33" s="36" t="s">
        <v>261</v>
      </c>
      <c r="F33" s="362"/>
      <c r="G33" s="342"/>
      <c r="H33" s="353"/>
      <c r="I33" s="356"/>
      <c r="J33" s="359"/>
    </row>
    <row r="34" spans="1:10" s="149" customFormat="1" ht="120" customHeight="1">
      <c r="A34" s="32">
        <v>9</v>
      </c>
      <c r="B34" s="36" t="s">
        <v>138</v>
      </c>
      <c r="C34" s="36" t="s">
        <v>77</v>
      </c>
      <c r="D34" s="36" t="s">
        <v>65</v>
      </c>
      <c r="E34" s="36" t="s">
        <v>78</v>
      </c>
      <c r="F34" s="36" t="s">
        <v>79</v>
      </c>
      <c r="G34" s="30">
        <v>5</v>
      </c>
      <c r="H34" s="36" t="s">
        <v>287</v>
      </c>
      <c r="I34" s="36"/>
      <c r="J34" s="29"/>
    </row>
    <row r="35" spans="1:10" ht="108.75" customHeight="1">
      <c r="A35" s="7">
        <v>10</v>
      </c>
      <c r="B35" s="87" t="s">
        <v>139</v>
      </c>
      <c r="C35" s="87" t="s">
        <v>140</v>
      </c>
      <c r="D35" s="87" t="s">
        <v>65</v>
      </c>
      <c r="E35" s="62">
        <v>0</v>
      </c>
      <c r="F35" s="87" t="s">
        <v>79</v>
      </c>
      <c r="G35" s="62">
        <v>5</v>
      </c>
      <c r="H35" s="87" t="s">
        <v>141</v>
      </c>
      <c r="I35" s="3"/>
      <c r="J35" s="29"/>
    </row>
    <row r="36" spans="1:10" ht="14.45" customHeight="1">
      <c r="A36" s="3"/>
      <c r="B36" s="9" t="s">
        <v>80</v>
      </c>
      <c r="C36" s="3"/>
      <c r="D36" s="3"/>
      <c r="E36" s="3"/>
      <c r="F36" s="3"/>
      <c r="G36" s="7">
        <f>G5+G10+G14+G18+G22+G24+G25+G26+G27+G28+G29+G30+G34+G35</f>
        <v>100</v>
      </c>
      <c r="H36" s="3"/>
      <c r="I36" s="3"/>
      <c r="J36" s="61">
        <f>J5+J10+J14+J18+J22+J24+J25+J26+J27+J28+J29+J34+J35+J30</f>
        <v>0</v>
      </c>
    </row>
    <row r="37" spans="1:10" ht="30" customHeight="1">
      <c r="A37" s="2"/>
      <c r="B37" s="5" t="s">
        <v>81</v>
      </c>
      <c r="C37" s="2"/>
      <c r="D37" s="2"/>
      <c r="E37" s="2"/>
      <c r="F37" s="2"/>
      <c r="G37" s="2"/>
      <c r="H37" s="2"/>
      <c r="I37" s="237"/>
      <c r="J37" s="237"/>
    </row>
    <row r="42" spans="1:10" ht="98.25" customHeight="1"/>
  </sheetData>
  <mergeCells count="41">
    <mergeCell ref="H30:H33"/>
    <mergeCell ref="I30:I33"/>
    <mergeCell ref="J30:J33"/>
    <mergeCell ref="A30:A33"/>
    <mergeCell ref="B30:B33"/>
    <mergeCell ref="C30:C33"/>
    <mergeCell ref="F30:F33"/>
    <mergeCell ref="G30:G33"/>
    <mergeCell ref="I1:J1"/>
    <mergeCell ref="I18:I21"/>
    <mergeCell ref="J18:J21"/>
    <mergeCell ref="F5:F21"/>
    <mergeCell ref="A18:A21"/>
    <mergeCell ref="B18:B21"/>
    <mergeCell ref="C18:C21"/>
    <mergeCell ref="G18:G21"/>
    <mergeCell ref="H18:H21"/>
    <mergeCell ref="H10:H13"/>
    <mergeCell ref="I10:I13"/>
    <mergeCell ref="J10:J13"/>
    <mergeCell ref="A14:A17"/>
    <mergeCell ref="B14:B17"/>
    <mergeCell ref="C14:C17"/>
    <mergeCell ref="G14:G17"/>
    <mergeCell ref="H14:H17"/>
    <mergeCell ref="I14:I17"/>
    <mergeCell ref="J14:J17"/>
    <mergeCell ref="B9:D9"/>
    <mergeCell ref="A10:A13"/>
    <mergeCell ref="B10:B13"/>
    <mergeCell ref="C10:C13"/>
    <mergeCell ref="G10:G13"/>
    <mergeCell ref="A2:J2"/>
    <mergeCell ref="H5:H8"/>
    <mergeCell ref="I5:I8"/>
    <mergeCell ref="J5:J8"/>
    <mergeCell ref="B4:D4"/>
    <mergeCell ref="A5:A8"/>
    <mergeCell ref="B5:B8"/>
    <mergeCell ref="C5:C8"/>
    <mergeCell ref="G5:G8"/>
  </mergeCells>
  <pageMargins left="0.31496062992125984" right="0.31496062992125984" top="0" bottom="0" header="0" footer="0"/>
  <pageSetup scale="38" fitToHeight="0" orientation="portrait" r:id="rId1"/>
  <headerFooter>
    <oddFooter>&amp;C&amp;"Helvetica Neue,Regular"&amp;12&amp;K000000&amp;P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view="pageBreakPreview" zoomScale="62" zoomScaleNormal="63" zoomScaleSheetLayoutView="62" workbookViewId="0">
      <selection activeCell="J1" sqref="J1"/>
    </sheetView>
  </sheetViews>
  <sheetFormatPr defaultColWidth="8.85546875" defaultRowHeight="15" customHeight="1"/>
  <cols>
    <col min="1" max="1" width="6.7109375" style="126" customWidth="1"/>
    <col min="2" max="2" width="40.140625" style="126" customWidth="1"/>
    <col min="3" max="3" width="17" style="126" customWidth="1"/>
    <col min="4" max="4" width="24.85546875" style="126" customWidth="1"/>
    <col min="5" max="5" width="16" style="126" customWidth="1"/>
    <col min="6" max="6" width="23.28515625" style="126" customWidth="1"/>
    <col min="7" max="7" width="12.28515625" style="126" customWidth="1"/>
    <col min="8" max="8" width="37.42578125" style="126" customWidth="1"/>
    <col min="9" max="9" width="12.42578125" style="126" customWidth="1"/>
    <col min="10" max="10" width="50.140625" style="239" customWidth="1"/>
    <col min="11" max="11" width="8.85546875" style="126" customWidth="1"/>
    <col min="12" max="16384" width="8.85546875" style="126"/>
  </cols>
  <sheetData>
    <row r="1" spans="1:10" ht="111" customHeight="1">
      <c r="A1" s="108"/>
      <c r="B1" s="108"/>
      <c r="C1" s="108"/>
      <c r="D1" s="108"/>
      <c r="E1" s="108"/>
      <c r="F1" s="108"/>
      <c r="G1" s="108"/>
      <c r="H1" s="108"/>
      <c r="I1" s="108"/>
      <c r="J1" s="176" t="s">
        <v>364</v>
      </c>
    </row>
    <row r="2" spans="1:10">
      <c r="A2" s="307" t="s">
        <v>197</v>
      </c>
      <c r="B2" s="308"/>
      <c r="C2" s="308"/>
      <c r="D2" s="308"/>
      <c r="E2" s="308"/>
      <c r="F2" s="308"/>
      <c r="G2" s="308"/>
      <c r="H2" s="308"/>
      <c r="I2" s="308"/>
      <c r="J2" s="308"/>
    </row>
    <row r="3" spans="1:10" ht="45">
      <c r="A3" s="114" t="s">
        <v>0</v>
      </c>
      <c r="B3" s="114" t="s">
        <v>1</v>
      </c>
      <c r="C3" s="114" t="s">
        <v>2</v>
      </c>
      <c r="D3" s="114" t="s">
        <v>3</v>
      </c>
      <c r="E3" s="114" t="s">
        <v>4</v>
      </c>
      <c r="F3" s="114" t="s">
        <v>5</v>
      </c>
      <c r="G3" s="114" t="s">
        <v>158</v>
      </c>
      <c r="H3" s="114" t="s">
        <v>7</v>
      </c>
      <c r="I3" s="114" t="s">
        <v>8</v>
      </c>
      <c r="J3" s="177" t="s">
        <v>9</v>
      </c>
    </row>
    <row r="4" spans="1:10" ht="30">
      <c r="A4" s="113">
        <v>1</v>
      </c>
      <c r="B4" s="127" t="s">
        <v>10</v>
      </c>
      <c r="C4" s="114" t="s">
        <v>15</v>
      </c>
      <c r="D4" s="110"/>
      <c r="E4" s="110"/>
      <c r="F4" s="301" t="s">
        <v>58</v>
      </c>
      <c r="G4" s="113">
        <f>G5+G9</f>
        <v>45</v>
      </c>
      <c r="H4" s="110"/>
      <c r="I4" s="110"/>
      <c r="J4" s="178"/>
    </row>
    <row r="5" spans="1:10">
      <c r="A5" s="301" t="s">
        <v>11</v>
      </c>
      <c r="B5" s="301" t="s">
        <v>172</v>
      </c>
      <c r="C5" s="301" t="s">
        <v>15</v>
      </c>
      <c r="D5" s="114" t="s">
        <v>16</v>
      </c>
      <c r="E5" s="114" t="s">
        <v>33</v>
      </c>
      <c r="F5" s="302"/>
      <c r="G5" s="304">
        <v>15</v>
      </c>
      <c r="H5" s="301" t="s">
        <v>173</v>
      </c>
      <c r="I5" s="317"/>
      <c r="J5" s="302"/>
    </row>
    <row r="6" spans="1:10">
      <c r="A6" s="301"/>
      <c r="B6" s="302"/>
      <c r="C6" s="302"/>
      <c r="D6" s="114" t="s">
        <v>18</v>
      </c>
      <c r="E6" s="114" t="s">
        <v>35</v>
      </c>
      <c r="F6" s="302"/>
      <c r="G6" s="302"/>
      <c r="H6" s="302"/>
      <c r="I6" s="317"/>
      <c r="J6" s="302"/>
    </row>
    <row r="7" spans="1:10">
      <c r="A7" s="301"/>
      <c r="B7" s="302"/>
      <c r="C7" s="302"/>
      <c r="D7" s="114" t="s">
        <v>20</v>
      </c>
      <c r="E7" s="114" t="s">
        <v>36</v>
      </c>
      <c r="F7" s="302"/>
      <c r="G7" s="302"/>
      <c r="H7" s="302"/>
      <c r="I7" s="317"/>
      <c r="J7" s="302"/>
    </row>
    <row r="8" spans="1:10" ht="63" customHeight="1">
      <c r="A8" s="301"/>
      <c r="B8" s="302"/>
      <c r="C8" s="302"/>
      <c r="D8" s="114" t="s">
        <v>22</v>
      </c>
      <c r="E8" s="114" t="s">
        <v>30</v>
      </c>
      <c r="F8" s="302"/>
      <c r="G8" s="302"/>
      <c r="H8" s="302"/>
      <c r="I8" s="317"/>
      <c r="J8" s="302"/>
    </row>
    <row r="9" spans="1:10">
      <c r="A9" s="301" t="s">
        <v>26</v>
      </c>
      <c r="B9" s="456" t="s">
        <v>174</v>
      </c>
      <c r="C9" s="457"/>
      <c r="D9" s="457"/>
      <c r="E9" s="302"/>
      <c r="F9" s="302"/>
      <c r="G9" s="304">
        <f>G13+G17</f>
        <v>30</v>
      </c>
      <c r="H9" s="302"/>
      <c r="I9" s="302"/>
      <c r="J9" s="302"/>
    </row>
    <row r="10" spans="1:10">
      <c r="A10" s="301"/>
      <c r="B10" s="457"/>
      <c r="C10" s="457"/>
      <c r="D10" s="457"/>
      <c r="E10" s="302"/>
      <c r="F10" s="302"/>
      <c r="G10" s="302"/>
      <c r="H10" s="302"/>
      <c r="I10" s="302"/>
      <c r="J10" s="302"/>
    </row>
    <row r="11" spans="1:10">
      <c r="A11" s="301"/>
      <c r="B11" s="457"/>
      <c r="C11" s="457"/>
      <c r="D11" s="457"/>
      <c r="E11" s="302"/>
      <c r="F11" s="302"/>
      <c r="G11" s="302"/>
      <c r="H11" s="302"/>
      <c r="I11" s="302"/>
      <c r="J11" s="302"/>
    </row>
    <row r="12" spans="1:10">
      <c r="A12" s="301"/>
      <c r="B12" s="457"/>
      <c r="C12" s="457"/>
      <c r="D12" s="457"/>
      <c r="E12" s="302"/>
      <c r="F12" s="302"/>
      <c r="G12" s="302"/>
      <c r="H12" s="302"/>
      <c r="I12" s="302"/>
      <c r="J12" s="302"/>
    </row>
    <row r="13" spans="1:10">
      <c r="A13" s="301" t="s">
        <v>28</v>
      </c>
      <c r="B13" s="301" t="s">
        <v>175</v>
      </c>
      <c r="C13" s="301" t="s">
        <v>15</v>
      </c>
      <c r="D13" s="114" t="s">
        <v>16</v>
      </c>
      <c r="E13" s="114" t="s">
        <v>92</v>
      </c>
      <c r="F13" s="302"/>
      <c r="G13" s="304">
        <v>15</v>
      </c>
      <c r="H13" s="301" t="s">
        <v>198</v>
      </c>
      <c r="I13" s="317"/>
      <c r="J13" s="302"/>
    </row>
    <row r="14" spans="1:10">
      <c r="A14" s="301"/>
      <c r="B14" s="302"/>
      <c r="C14" s="302"/>
      <c r="D14" s="114" t="s">
        <v>18</v>
      </c>
      <c r="E14" s="114" t="s">
        <v>19</v>
      </c>
      <c r="F14" s="302"/>
      <c r="G14" s="302"/>
      <c r="H14" s="302"/>
      <c r="I14" s="317"/>
      <c r="J14" s="302"/>
    </row>
    <row r="15" spans="1:10">
      <c r="A15" s="301"/>
      <c r="B15" s="302"/>
      <c r="C15" s="302"/>
      <c r="D15" s="114" t="s">
        <v>20</v>
      </c>
      <c r="E15" s="114" t="s">
        <v>94</v>
      </c>
      <c r="F15" s="302"/>
      <c r="G15" s="302"/>
      <c r="H15" s="302"/>
      <c r="I15" s="317"/>
      <c r="J15" s="302"/>
    </row>
    <row r="16" spans="1:10" ht="59.25" customHeight="1">
      <c r="A16" s="301"/>
      <c r="B16" s="302"/>
      <c r="C16" s="302"/>
      <c r="D16" s="114" t="s">
        <v>22</v>
      </c>
      <c r="E16" s="114" t="s">
        <v>30</v>
      </c>
      <c r="F16" s="302"/>
      <c r="G16" s="302"/>
      <c r="H16" s="302"/>
      <c r="I16" s="317"/>
      <c r="J16" s="302"/>
    </row>
    <row r="17" spans="1:10">
      <c r="A17" s="301" t="s">
        <v>31</v>
      </c>
      <c r="B17" s="301" t="s">
        <v>177</v>
      </c>
      <c r="C17" s="301" t="s">
        <v>15</v>
      </c>
      <c r="D17" s="114" t="s">
        <v>16</v>
      </c>
      <c r="E17" s="114" t="s">
        <v>92</v>
      </c>
      <c r="F17" s="302"/>
      <c r="G17" s="304">
        <v>15</v>
      </c>
      <c r="H17" s="301" t="s">
        <v>199</v>
      </c>
      <c r="I17" s="317"/>
      <c r="J17" s="302"/>
    </row>
    <row r="18" spans="1:10">
      <c r="A18" s="301"/>
      <c r="B18" s="302"/>
      <c r="C18" s="302"/>
      <c r="D18" s="114" t="s">
        <v>18</v>
      </c>
      <c r="E18" s="114" t="s">
        <v>19</v>
      </c>
      <c r="F18" s="302"/>
      <c r="G18" s="302"/>
      <c r="H18" s="302"/>
      <c r="I18" s="317"/>
      <c r="J18" s="302"/>
    </row>
    <row r="19" spans="1:10">
      <c r="A19" s="301"/>
      <c r="B19" s="302"/>
      <c r="C19" s="302"/>
      <c r="D19" s="114" t="s">
        <v>20</v>
      </c>
      <c r="E19" s="114" t="s">
        <v>94</v>
      </c>
      <c r="F19" s="302"/>
      <c r="G19" s="302"/>
      <c r="H19" s="302"/>
      <c r="I19" s="317"/>
      <c r="J19" s="302"/>
    </row>
    <row r="20" spans="1:10" ht="48" customHeight="1">
      <c r="A20" s="301"/>
      <c r="B20" s="302"/>
      <c r="C20" s="302"/>
      <c r="D20" s="114" t="s">
        <v>22</v>
      </c>
      <c r="E20" s="114" t="s">
        <v>30</v>
      </c>
      <c r="F20" s="302"/>
      <c r="G20" s="302"/>
      <c r="H20" s="302"/>
      <c r="I20" s="317"/>
      <c r="J20" s="302"/>
    </row>
    <row r="21" spans="1:10">
      <c r="A21" s="458">
        <v>2</v>
      </c>
      <c r="B21" s="301" t="s">
        <v>200</v>
      </c>
      <c r="C21" s="301" t="s">
        <v>201</v>
      </c>
      <c r="D21" s="248" t="s">
        <v>16</v>
      </c>
      <c r="E21" s="270">
        <v>2.1</v>
      </c>
      <c r="F21" s="301" t="s">
        <v>202</v>
      </c>
      <c r="G21" s="458">
        <v>15</v>
      </c>
      <c r="H21" s="301" t="s">
        <v>252</v>
      </c>
      <c r="I21" s="302"/>
      <c r="J21" s="302"/>
    </row>
    <row r="22" spans="1:10">
      <c r="A22" s="432"/>
      <c r="B22" s="302"/>
      <c r="C22" s="302"/>
      <c r="D22" s="248" t="s">
        <v>18</v>
      </c>
      <c r="E22" s="270">
        <v>4.2</v>
      </c>
      <c r="F22" s="302"/>
      <c r="G22" s="432"/>
      <c r="H22" s="302"/>
      <c r="I22" s="302"/>
      <c r="J22" s="302"/>
    </row>
    <row r="23" spans="1:10">
      <c r="A23" s="432"/>
      <c r="B23" s="302"/>
      <c r="C23" s="302"/>
      <c r="D23" s="248" t="s">
        <v>20</v>
      </c>
      <c r="E23" s="270">
        <v>6.3</v>
      </c>
      <c r="F23" s="302"/>
      <c r="G23" s="432"/>
      <c r="H23" s="302"/>
      <c r="I23" s="302"/>
      <c r="J23" s="302"/>
    </row>
    <row r="24" spans="1:10" ht="83.25" customHeight="1">
      <c r="A24" s="432"/>
      <c r="B24" s="302"/>
      <c r="C24" s="302"/>
      <c r="D24" s="248" t="s">
        <v>22</v>
      </c>
      <c r="E24" s="270">
        <v>8.4</v>
      </c>
      <c r="F24" s="302"/>
      <c r="G24" s="432"/>
      <c r="H24" s="302"/>
      <c r="I24" s="302"/>
      <c r="J24" s="302"/>
    </row>
    <row r="25" spans="1:10">
      <c r="A25" s="458">
        <v>3</v>
      </c>
      <c r="B25" s="301" t="s">
        <v>203</v>
      </c>
      <c r="C25" s="301" t="s">
        <v>68</v>
      </c>
      <c r="D25" s="114" t="s">
        <v>16</v>
      </c>
      <c r="E25" s="128">
        <v>0.1</v>
      </c>
      <c r="F25" s="301" t="s">
        <v>202</v>
      </c>
      <c r="G25" s="304">
        <v>10</v>
      </c>
      <c r="H25" s="301" t="s">
        <v>204</v>
      </c>
      <c r="I25" s="302"/>
      <c r="J25" s="302"/>
    </row>
    <row r="26" spans="1:10">
      <c r="A26" s="432"/>
      <c r="B26" s="302"/>
      <c r="C26" s="302"/>
      <c r="D26" s="114" t="s">
        <v>18</v>
      </c>
      <c r="E26" s="128">
        <v>0.2</v>
      </c>
      <c r="F26" s="302"/>
      <c r="G26" s="302"/>
      <c r="H26" s="302"/>
      <c r="I26" s="302"/>
      <c r="J26" s="302"/>
    </row>
    <row r="27" spans="1:10">
      <c r="A27" s="432"/>
      <c r="B27" s="302"/>
      <c r="C27" s="302"/>
      <c r="D27" s="114" t="s">
        <v>20</v>
      </c>
      <c r="E27" s="128">
        <v>0.3</v>
      </c>
      <c r="F27" s="302"/>
      <c r="G27" s="302"/>
      <c r="H27" s="302"/>
      <c r="I27" s="302"/>
      <c r="J27" s="302"/>
    </row>
    <row r="28" spans="1:10" ht="110.25" customHeight="1">
      <c r="A28" s="432"/>
      <c r="B28" s="302"/>
      <c r="C28" s="302"/>
      <c r="D28" s="114" t="s">
        <v>22</v>
      </c>
      <c r="E28" s="128">
        <v>0.4</v>
      </c>
      <c r="F28" s="302"/>
      <c r="G28" s="302"/>
      <c r="H28" s="302"/>
      <c r="I28" s="302"/>
      <c r="J28" s="302"/>
    </row>
    <row r="29" spans="1:10">
      <c r="A29" s="431">
        <v>4</v>
      </c>
      <c r="B29" s="429" t="s">
        <v>205</v>
      </c>
      <c r="C29" s="429" t="s">
        <v>15</v>
      </c>
      <c r="D29" s="256" t="s">
        <v>16</v>
      </c>
      <c r="E29" s="271">
        <v>0.3</v>
      </c>
      <c r="F29" s="429" t="s">
        <v>202</v>
      </c>
      <c r="G29" s="459">
        <v>15</v>
      </c>
      <c r="H29" s="429" t="s">
        <v>253</v>
      </c>
      <c r="I29" s="446"/>
      <c r="J29" s="446"/>
    </row>
    <row r="30" spans="1:10">
      <c r="A30" s="397"/>
      <c r="B30" s="421"/>
      <c r="C30" s="421"/>
      <c r="D30" s="36" t="s">
        <v>18</v>
      </c>
      <c r="E30" s="272">
        <v>0.6</v>
      </c>
      <c r="F30" s="421"/>
      <c r="G30" s="421"/>
      <c r="H30" s="421"/>
      <c r="I30" s="421"/>
      <c r="J30" s="421"/>
    </row>
    <row r="31" spans="1:10">
      <c r="A31" s="397"/>
      <c r="B31" s="421"/>
      <c r="C31" s="421"/>
      <c r="D31" s="36" t="s">
        <v>20</v>
      </c>
      <c r="E31" s="272">
        <v>0.9</v>
      </c>
      <c r="F31" s="421"/>
      <c r="G31" s="421"/>
      <c r="H31" s="421"/>
      <c r="I31" s="421"/>
      <c r="J31" s="421"/>
    </row>
    <row r="32" spans="1:10" ht="75" customHeight="1">
      <c r="A32" s="398"/>
      <c r="B32" s="422"/>
      <c r="C32" s="422"/>
      <c r="D32" s="36" t="s">
        <v>22</v>
      </c>
      <c r="E32" s="272">
        <v>1.2</v>
      </c>
      <c r="F32" s="422"/>
      <c r="G32" s="422"/>
      <c r="H32" s="422"/>
      <c r="I32" s="422"/>
      <c r="J32" s="422"/>
    </row>
    <row r="33" spans="1:11" ht="132.75" customHeight="1">
      <c r="A33" s="32">
        <v>5</v>
      </c>
      <c r="B33" s="36" t="s">
        <v>67</v>
      </c>
      <c r="C33" s="36" t="s">
        <v>68</v>
      </c>
      <c r="D33" s="36" t="s">
        <v>69</v>
      </c>
      <c r="E33" s="129" t="s">
        <v>70</v>
      </c>
      <c r="F33" s="36" t="s">
        <v>71</v>
      </c>
      <c r="G33" s="30">
        <v>3</v>
      </c>
      <c r="H33" s="36" t="s">
        <v>82</v>
      </c>
      <c r="I33" s="28"/>
      <c r="J33" s="28"/>
    </row>
    <row r="34" spans="1:11" ht="75">
      <c r="A34" s="32">
        <v>6</v>
      </c>
      <c r="B34" s="36" t="s">
        <v>72</v>
      </c>
      <c r="C34" s="36" t="s">
        <v>54</v>
      </c>
      <c r="D34" s="36" t="s">
        <v>69</v>
      </c>
      <c r="E34" s="31">
        <v>1</v>
      </c>
      <c r="F34" s="36" t="s">
        <v>58</v>
      </c>
      <c r="G34" s="30">
        <v>2</v>
      </c>
      <c r="H34" s="36" t="s">
        <v>73</v>
      </c>
      <c r="I34" s="28"/>
      <c r="J34" s="28"/>
    </row>
    <row r="35" spans="1:11" ht="45">
      <c r="A35" s="36" t="s">
        <v>88</v>
      </c>
      <c r="B35" s="36" t="s">
        <v>74</v>
      </c>
      <c r="C35" s="36" t="s">
        <v>75</v>
      </c>
      <c r="D35" s="36" t="s">
        <v>65</v>
      </c>
      <c r="E35" s="31">
        <v>1</v>
      </c>
      <c r="F35" s="36" t="s">
        <v>58</v>
      </c>
      <c r="G35" s="30">
        <v>3</v>
      </c>
      <c r="H35" s="36" t="s">
        <v>73</v>
      </c>
      <c r="I35" s="29"/>
      <c r="J35" s="29"/>
    </row>
    <row r="36" spans="1:11">
      <c r="A36" s="372">
        <v>8</v>
      </c>
      <c r="B36" s="360" t="s">
        <v>234</v>
      </c>
      <c r="C36" s="360" t="s">
        <v>15</v>
      </c>
      <c r="D36" s="36" t="s">
        <v>16</v>
      </c>
      <c r="E36" s="36" t="s">
        <v>262</v>
      </c>
      <c r="F36" s="360" t="s">
        <v>52</v>
      </c>
      <c r="G36" s="372">
        <v>2</v>
      </c>
      <c r="H36" s="351" t="s">
        <v>235</v>
      </c>
      <c r="I36" s="354"/>
      <c r="J36" s="357"/>
    </row>
    <row r="37" spans="1:11">
      <c r="A37" s="361"/>
      <c r="B37" s="361"/>
      <c r="C37" s="361"/>
      <c r="D37" s="36" t="s">
        <v>18</v>
      </c>
      <c r="E37" s="30">
        <v>80</v>
      </c>
      <c r="F37" s="361"/>
      <c r="G37" s="440"/>
      <c r="H37" s="352"/>
      <c r="I37" s="355"/>
      <c r="J37" s="358"/>
    </row>
    <row r="38" spans="1:11">
      <c r="A38" s="361"/>
      <c r="B38" s="361"/>
      <c r="C38" s="361"/>
      <c r="D38" s="36" t="s">
        <v>20</v>
      </c>
      <c r="E38" s="36" t="s">
        <v>263</v>
      </c>
      <c r="F38" s="361"/>
      <c r="G38" s="440"/>
      <c r="H38" s="352"/>
      <c r="I38" s="355"/>
      <c r="J38" s="358"/>
    </row>
    <row r="39" spans="1:11" ht="81" customHeight="1">
      <c r="A39" s="362"/>
      <c r="B39" s="362"/>
      <c r="C39" s="362"/>
      <c r="D39" s="36" t="s">
        <v>22</v>
      </c>
      <c r="E39" s="36" t="s">
        <v>261</v>
      </c>
      <c r="F39" s="362"/>
      <c r="G39" s="441"/>
      <c r="H39" s="353"/>
      <c r="I39" s="356"/>
      <c r="J39" s="359"/>
    </row>
    <row r="40" spans="1:11" s="161" customFormat="1" ht="140.25" customHeight="1">
      <c r="A40" s="36" t="s">
        <v>90</v>
      </c>
      <c r="B40" s="36" t="s">
        <v>76</v>
      </c>
      <c r="C40" s="36" t="s">
        <v>77</v>
      </c>
      <c r="D40" s="36" t="s">
        <v>65</v>
      </c>
      <c r="E40" s="36" t="s">
        <v>78</v>
      </c>
      <c r="F40" s="36" t="s">
        <v>79</v>
      </c>
      <c r="G40" s="30">
        <v>5</v>
      </c>
      <c r="H40" s="36" t="s">
        <v>287</v>
      </c>
      <c r="I40" s="36"/>
      <c r="J40" s="29"/>
      <c r="K40" s="126"/>
    </row>
    <row r="41" spans="1:11" ht="15" customHeight="1">
      <c r="A41" s="130"/>
      <c r="B41" s="131" t="s">
        <v>80</v>
      </c>
      <c r="C41" s="29"/>
      <c r="D41" s="29"/>
      <c r="E41" s="29"/>
      <c r="F41" s="29"/>
      <c r="G41" s="32">
        <f>G4+G21+G25+G29+G33+G34+G35+G36+G40</f>
        <v>100</v>
      </c>
      <c r="H41" s="29"/>
      <c r="I41" s="29"/>
      <c r="J41" s="90">
        <v>0</v>
      </c>
    </row>
    <row r="42" spans="1:11" ht="15" customHeight="1">
      <c r="A42" s="132"/>
      <c r="B42" s="132"/>
      <c r="C42" s="132"/>
      <c r="D42" s="132"/>
      <c r="E42" s="132"/>
      <c r="F42" s="132"/>
      <c r="G42" s="132"/>
      <c r="H42" s="132"/>
      <c r="I42" s="132"/>
      <c r="J42" s="238"/>
    </row>
    <row r="43" spans="1:11">
      <c r="A43" s="132"/>
      <c r="B43" s="290" t="s">
        <v>81</v>
      </c>
      <c r="C43" s="132"/>
      <c r="D43" s="132"/>
      <c r="E43" s="132"/>
      <c r="F43" s="132"/>
      <c r="G43" s="132"/>
      <c r="H43" s="132"/>
      <c r="I43" s="132"/>
      <c r="J43" s="238"/>
    </row>
  </sheetData>
  <mergeCells count="62">
    <mergeCell ref="A36:A39"/>
    <mergeCell ref="B36:B39"/>
    <mergeCell ref="C36:C39"/>
    <mergeCell ref="F36:F39"/>
    <mergeCell ref="G36:G39"/>
    <mergeCell ref="H29:H32"/>
    <mergeCell ref="I29:I32"/>
    <mergeCell ref="J29:J32"/>
    <mergeCell ref="H36:H39"/>
    <mergeCell ref="I36:I39"/>
    <mergeCell ref="J36:J39"/>
    <mergeCell ref="A29:A32"/>
    <mergeCell ref="B29:B32"/>
    <mergeCell ref="C29:C32"/>
    <mergeCell ref="F29:F32"/>
    <mergeCell ref="G29:G32"/>
    <mergeCell ref="H25:H28"/>
    <mergeCell ref="I25:I28"/>
    <mergeCell ref="J25:J28"/>
    <mergeCell ref="A21:A24"/>
    <mergeCell ref="B21:B24"/>
    <mergeCell ref="C21:C24"/>
    <mergeCell ref="H21:H24"/>
    <mergeCell ref="I21:I24"/>
    <mergeCell ref="A25:A28"/>
    <mergeCell ref="B25:B28"/>
    <mergeCell ref="C25:C28"/>
    <mergeCell ref="F25:F28"/>
    <mergeCell ref="G25:G28"/>
    <mergeCell ref="I17:I20"/>
    <mergeCell ref="J21:J24"/>
    <mergeCell ref="F21:F24"/>
    <mergeCell ref="G21:G24"/>
    <mergeCell ref="J17:J20"/>
    <mergeCell ref="H9:H12"/>
    <mergeCell ref="B17:B20"/>
    <mergeCell ref="C17:C20"/>
    <mergeCell ref="G17:G20"/>
    <mergeCell ref="H17:H20"/>
    <mergeCell ref="F4:F20"/>
    <mergeCell ref="A5:A8"/>
    <mergeCell ref="B5:B8"/>
    <mergeCell ref="C5:C8"/>
    <mergeCell ref="G5:G8"/>
    <mergeCell ref="A17:A20"/>
    <mergeCell ref="G9:G12"/>
    <mergeCell ref="I13:I16"/>
    <mergeCell ref="J13:J16"/>
    <mergeCell ref="A2:J2"/>
    <mergeCell ref="H5:H8"/>
    <mergeCell ref="I5:I8"/>
    <mergeCell ref="J5:J8"/>
    <mergeCell ref="A9:A12"/>
    <mergeCell ref="B9:D12"/>
    <mergeCell ref="E9:E12"/>
    <mergeCell ref="I9:I12"/>
    <mergeCell ref="J9:J12"/>
    <mergeCell ref="A13:A16"/>
    <mergeCell ref="B13:B16"/>
    <mergeCell ref="C13:C16"/>
    <mergeCell ref="G13:G16"/>
    <mergeCell ref="H13:H16"/>
  </mergeCells>
  <pageMargins left="0.31496062992125984" right="0.31496062992125984" top="0" bottom="0" header="0" footer="0"/>
  <pageSetup scale="40" orientation="portrait" r:id="rId1"/>
  <headerFooter>
    <oddFooter>&amp;C&amp;"Helvetica Neue,Regular"&amp;12&amp;K000000&amp;P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showGridLines="0" view="pageBreakPreview" zoomScale="59" zoomScaleNormal="80" zoomScaleSheetLayoutView="59" workbookViewId="0">
      <selection activeCell="I1" sqref="I1:J1"/>
    </sheetView>
  </sheetViews>
  <sheetFormatPr defaultColWidth="8.85546875" defaultRowHeight="15" customHeight="1"/>
  <cols>
    <col min="1" max="1" width="6.42578125" style="17" customWidth="1"/>
    <col min="2" max="2" width="32.140625" style="17" customWidth="1"/>
    <col min="3" max="3" width="12.42578125" style="17" customWidth="1"/>
    <col min="4" max="4" width="23.7109375" style="17" customWidth="1"/>
    <col min="5" max="5" width="21.85546875" style="17" customWidth="1"/>
    <col min="6" max="6" width="27.140625" style="17" customWidth="1"/>
    <col min="7" max="7" width="11.7109375" style="17" customWidth="1"/>
    <col min="8" max="8" width="41.42578125" style="17" customWidth="1"/>
    <col min="9" max="9" width="12.42578125" style="17" customWidth="1"/>
    <col min="10" max="10" width="49.7109375" style="222" customWidth="1"/>
    <col min="11" max="11" width="8.85546875" style="17" customWidth="1"/>
    <col min="12" max="16384" width="8.85546875" style="17"/>
  </cols>
  <sheetData>
    <row r="1" spans="1:15" ht="120.75" customHeight="1">
      <c r="A1" s="41"/>
      <c r="B1" s="41"/>
      <c r="C1" s="41"/>
      <c r="D1" s="41"/>
      <c r="E1" s="41"/>
      <c r="F1" s="41"/>
      <c r="G1" s="41"/>
      <c r="H1" s="41"/>
      <c r="I1" s="41"/>
      <c r="J1" s="39" t="s">
        <v>365</v>
      </c>
    </row>
    <row r="2" spans="1:15" ht="45" customHeight="1">
      <c r="A2" s="343" t="s">
        <v>206</v>
      </c>
      <c r="B2" s="344"/>
      <c r="C2" s="344"/>
      <c r="D2" s="344"/>
      <c r="E2" s="344"/>
      <c r="F2" s="344"/>
      <c r="G2" s="344"/>
      <c r="H2" s="344"/>
      <c r="I2" s="344"/>
      <c r="J2" s="344"/>
    </row>
    <row r="3" spans="1:15" ht="48.75" customHeight="1">
      <c r="A3" s="74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158</v>
      </c>
      <c r="H3" s="74" t="s">
        <v>7</v>
      </c>
      <c r="I3" s="74" t="s">
        <v>8</v>
      </c>
      <c r="J3" s="185" t="s">
        <v>9</v>
      </c>
    </row>
    <row r="4" spans="1:15" ht="21" customHeight="1">
      <c r="A4" s="79">
        <v>1</v>
      </c>
      <c r="B4" s="326" t="s">
        <v>10</v>
      </c>
      <c r="C4" s="327"/>
      <c r="D4" s="327"/>
      <c r="E4" s="75"/>
      <c r="F4" s="320" t="s">
        <v>58</v>
      </c>
      <c r="G4" s="79">
        <f>G5+G9</f>
        <v>43</v>
      </c>
      <c r="H4" s="53"/>
      <c r="I4" s="75"/>
      <c r="J4" s="183"/>
      <c r="O4" s="24"/>
    </row>
    <row r="5" spans="1:15" ht="27" customHeight="1">
      <c r="A5" s="320" t="s">
        <v>11</v>
      </c>
      <c r="B5" s="320" t="s">
        <v>172</v>
      </c>
      <c r="C5" s="320" t="s">
        <v>15</v>
      </c>
      <c r="D5" s="74" t="s">
        <v>16</v>
      </c>
      <c r="E5" s="74" t="s">
        <v>33</v>
      </c>
      <c r="F5" s="321"/>
      <c r="G5" s="322">
        <v>13</v>
      </c>
      <c r="H5" s="320" t="s">
        <v>173</v>
      </c>
      <c r="I5" s="349"/>
      <c r="J5" s="321"/>
    </row>
    <row r="6" spans="1:15" ht="19.5" customHeight="1">
      <c r="A6" s="320"/>
      <c r="B6" s="321"/>
      <c r="C6" s="321"/>
      <c r="D6" s="74" t="s">
        <v>18</v>
      </c>
      <c r="E6" s="74" t="s">
        <v>35</v>
      </c>
      <c r="F6" s="321"/>
      <c r="G6" s="321"/>
      <c r="H6" s="321"/>
      <c r="I6" s="349"/>
      <c r="J6" s="321"/>
    </row>
    <row r="7" spans="1:15" ht="22.5" customHeight="1">
      <c r="A7" s="320"/>
      <c r="B7" s="321"/>
      <c r="C7" s="321"/>
      <c r="D7" s="74" t="s">
        <v>20</v>
      </c>
      <c r="E7" s="74" t="s">
        <v>36</v>
      </c>
      <c r="F7" s="321"/>
      <c r="G7" s="321"/>
      <c r="H7" s="321"/>
      <c r="I7" s="349"/>
      <c r="J7" s="321"/>
    </row>
    <row r="8" spans="1:15" ht="23.25" customHeight="1">
      <c r="A8" s="320"/>
      <c r="B8" s="321"/>
      <c r="C8" s="321"/>
      <c r="D8" s="74" t="s">
        <v>22</v>
      </c>
      <c r="E8" s="74" t="s">
        <v>30</v>
      </c>
      <c r="F8" s="321"/>
      <c r="G8" s="321"/>
      <c r="H8" s="321"/>
      <c r="I8" s="349"/>
      <c r="J8" s="321"/>
    </row>
    <row r="9" spans="1:15" ht="15" customHeight="1">
      <c r="A9" s="320" t="s">
        <v>26</v>
      </c>
      <c r="B9" s="324" t="s">
        <v>174</v>
      </c>
      <c r="C9" s="325"/>
      <c r="D9" s="325"/>
      <c r="E9" s="321"/>
      <c r="F9" s="321"/>
      <c r="G9" s="322">
        <f>G13+G17</f>
        <v>30</v>
      </c>
      <c r="H9" s="321"/>
      <c r="I9" s="321"/>
      <c r="J9" s="321"/>
    </row>
    <row r="10" spans="1:15" ht="9" customHeight="1">
      <c r="A10" s="320"/>
      <c r="B10" s="325"/>
      <c r="C10" s="325"/>
      <c r="D10" s="325"/>
      <c r="E10" s="321"/>
      <c r="F10" s="321"/>
      <c r="G10" s="321"/>
      <c r="H10" s="321"/>
      <c r="I10" s="321"/>
      <c r="J10" s="321"/>
    </row>
    <row r="11" spans="1:15" ht="8.1" customHeight="1">
      <c r="A11" s="320"/>
      <c r="B11" s="325"/>
      <c r="C11" s="325"/>
      <c r="D11" s="325"/>
      <c r="E11" s="321"/>
      <c r="F11" s="321"/>
      <c r="G11" s="321"/>
      <c r="H11" s="321"/>
      <c r="I11" s="321"/>
      <c r="J11" s="321"/>
    </row>
    <row r="12" spans="1:15" ht="8.25" customHeight="1">
      <c r="A12" s="320"/>
      <c r="B12" s="325"/>
      <c r="C12" s="325"/>
      <c r="D12" s="325"/>
      <c r="E12" s="321"/>
      <c r="F12" s="321"/>
      <c r="G12" s="321"/>
      <c r="H12" s="321"/>
      <c r="I12" s="321"/>
      <c r="J12" s="321"/>
    </row>
    <row r="13" spans="1:15" ht="24" customHeight="1">
      <c r="A13" s="320" t="s">
        <v>28</v>
      </c>
      <c r="B13" s="320" t="s">
        <v>175</v>
      </c>
      <c r="C13" s="320" t="s">
        <v>15</v>
      </c>
      <c r="D13" s="74" t="s">
        <v>16</v>
      </c>
      <c r="E13" s="74" t="s">
        <v>92</v>
      </c>
      <c r="F13" s="321"/>
      <c r="G13" s="322">
        <v>15</v>
      </c>
      <c r="H13" s="320" t="s">
        <v>198</v>
      </c>
      <c r="I13" s="349"/>
      <c r="J13" s="321"/>
    </row>
    <row r="14" spans="1:15" ht="23.25" customHeight="1">
      <c r="A14" s="320"/>
      <c r="B14" s="321"/>
      <c r="C14" s="321"/>
      <c r="D14" s="74" t="s">
        <v>18</v>
      </c>
      <c r="E14" s="74" t="s">
        <v>19</v>
      </c>
      <c r="F14" s="321"/>
      <c r="G14" s="321"/>
      <c r="H14" s="321"/>
      <c r="I14" s="349"/>
      <c r="J14" s="321"/>
    </row>
    <row r="15" spans="1:15" ht="22.5" customHeight="1">
      <c r="A15" s="320"/>
      <c r="B15" s="321"/>
      <c r="C15" s="321"/>
      <c r="D15" s="74" t="s">
        <v>20</v>
      </c>
      <c r="E15" s="74" t="s">
        <v>94</v>
      </c>
      <c r="F15" s="321"/>
      <c r="G15" s="321"/>
      <c r="H15" s="321"/>
      <c r="I15" s="349"/>
      <c r="J15" s="321"/>
    </row>
    <row r="16" spans="1:15" ht="20.25" customHeight="1">
      <c r="A16" s="320"/>
      <c r="B16" s="321"/>
      <c r="C16" s="321"/>
      <c r="D16" s="74" t="s">
        <v>22</v>
      </c>
      <c r="E16" s="74" t="s">
        <v>30</v>
      </c>
      <c r="F16" s="321"/>
      <c r="G16" s="321"/>
      <c r="H16" s="321"/>
      <c r="I16" s="349"/>
      <c r="J16" s="321"/>
    </row>
    <row r="17" spans="1:12" ht="22.5" customHeight="1">
      <c r="A17" s="320" t="s">
        <v>31</v>
      </c>
      <c r="B17" s="320" t="s">
        <v>190</v>
      </c>
      <c r="C17" s="320" t="s">
        <v>15</v>
      </c>
      <c r="D17" s="74" t="s">
        <v>16</v>
      </c>
      <c r="E17" s="74" t="s">
        <v>92</v>
      </c>
      <c r="F17" s="321"/>
      <c r="G17" s="322">
        <v>15</v>
      </c>
      <c r="H17" s="320" t="s">
        <v>199</v>
      </c>
      <c r="I17" s="349"/>
      <c r="J17" s="321"/>
    </row>
    <row r="18" spans="1:12" ht="18" customHeight="1">
      <c r="A18" s="320"/>
      <c r="B18" s="321"/>
      <c r="C18" s="321"/>
      <c r="D18" s="74" t="s">
        <v>18</v>
      </c>
      <c r="E18" s="74" t="s">
        <v>19</v>
      </c>
      <c r="F18" s="321"/>
      <c r="G18" s="321"/>
      <c r="H18" s="321"/>
      <c r="I18" s="349"/>
      <c r="J18" s="321"/>
    </row>
    <row r="19" spans="1:12" ht="21.75" customHeight="1">
      <c r="A19" s="320"/>
      <c r="B19" s="321"/>
      <c r="C19" s="321"/>
      <c r="D19" s="74" t="s">
        <v>20</v>
      </c>
      <c r="E19" s="74" t="s">
        <v>94</v>
      </c>
      <c r="F19" s="321"/>
      <c r="G19" s="321"/>
      <c r="H19" s="321"/>
      <c r="I19" s="349"/>
      <c r="J19" s="321"/>
    </row>
    <row r="20" spans="1:12" ht="17.25" customHeight="1">
      <c r="A20" s="320"/>
      <c r="B20" s="321"/>
      <c r="C20" s="321"/>
      <c r="D20" s="74" t="s">
        <v>22</v>
      </c>
      <c r="E20" s="74" t="s">
        <v>30</v>
      </c>
      <c r="F20" s="321"/>
      <c r="G20" s="321"/>
      <c r="H20" s="321"/>
      <c r="I20" s="349"/>
      <c r="J20" s="321"/>
    </row>
    <row r="21" spans="1:12" ht="77.25" customHeight="1">
      <c r="A21" s="431">
        <v>2</v>
      </c>
      <c r="B21" s="429" t="s">
        <v>200</v>
      </c>
      <c r="C21" s="429" t="s">
        <v>201</v>
      </c>
      <c r="D21" s="256" t="s">
        <v>16</v>
      </c>
      <c r="E21" s="273">
        <v>2.1</v>
      </c>
      <c r="F21" s="429" t="s">
        <v>207</v>
      </c>
      <c r="G21" s="431">
        <v>17</v>
      </c>
      <c r="H21" s="429" t="s">
        <v>252</v>
      </c>
      <c r="I21" s="446"/>
      <c r="J21" s="446"/>
    </row>
    <row r="22" spans="1:12" ht="14.45" customHeight="1">
      <c r="A22" s="397"/>
      <c r="B22" s="421"/>
      <c r="C22" s="421"/>
      <c r="D22" s="36" t="s">
        <v>18</v>
      </c>
      <c r="E22" s="274">
        <v>4.2</v>
      </c>
      <c r="F22" s="421"/>
      <c r="G22" s="397"/>
      <c r="H22" s="421"/>
      <c r="I22" s="421"/>
      <c r="J22" s="421"/>
    </row>
    <row r="23" spans="1:12" ht="14.45" customHeight="1">
      <c r="A23" s="397"/>
      <c r="B23" s="421"/>
      <c r="C23" s="421"/>
      <c r="D23" s="36" t="s">
        <v>20</v>
      </c>
      <c r="E23" s="274">
        <v>6.3</v>
      </c>
      <c r="F23" s="421"/>
      <c r="G23" s="397"/>
      <c r="H23" s="421"/>
      <c r="I23" s="421"/>
      <c r="J23" s="421"/>
    </row>
    <row r="24" spans="1:12" ht="21.75" customHeight="1">
      <c r="A24" s="398"/>
      <c r="B24" s="422"/>
      <c r="C24" s="422"/>
      <c r="D24" s="36" t="s">
        <v>22</v>
      </c>
      <c r="E24" s="274">
        <v>8.4</v>
      </c>
      <c r="F24" s="422"/>
      <c r="G24" s="398"/>
      <c r="H24" s="422"/>
      <c r="I24" s="422"/>
      <c r="J24" s="422"/>
    </row>
    <row r="25" spans="1:12" ht="94.5" customHeight="1">
      <c r="A25" s="407">
        <v>3</v>
      </c>
      <c r="B25" s="400" t="s">
        <v>203</v>
      </c>
      <c r="C25" s="406" t="s">
        <v>68</v>
      </c>
      <c r="D25" s="87" t="s">
        <v>16</v>
      </c>
      <c r="E25" s="162">
        <v>0.1</v>
      </c>
      <c r="F25" s="400" t="s">
        <v>207</v>
      </c>
      <c r="G25" s="460">
        <v>10</v>
      </c>
      <c r="H25" s="400" t="s">
        <v>204</v>
      </c>
      <c r="I25" s="461"/>
      <c r="J25" s="461"/>
    </row>
    <row r="26" spans="1:12" ht="14.45" customHeight="1">
      <c r="A26" s="391"/>
      <c r="B26" s="389"/>
      <c r="C26" s="387"/>
      <c r="D26" s="87" t="s">
        <v>18</v>
      </c>
      <c r="E26" s="162">
        <v>0.2</v>
      </c>
      <c r="F26" s="389"/>
      <c r="G26" s="389"/>
      <c r="H26" s="389"/>
      <c r="I26" s="387"/>
      <c r="J26" s="387"/>
    </row>
    <row r="27" spans="1:12" ht="14.45" customHeight="1">
      <c r="A27" s="391"/>
      <c r="B27" s="389"/>
      <c r="C27" s="387"/>
      <c r="D27" s="87" t="s">
        <v>20</v>
      </c>
      <c r="E27" s="162">
        <v>0.3</v>
      </c>
      <c r="F27" s="389"/>
      <c r="G27" s="389"/>
      <c r="H27" s="389"/>
      <c r="I27" s="387"/>
      <c r="J27" s="387"/>
    </row>
    <row r="28" spans="1:12" ht="53.25" customHeight="1">
      <c r="A28" s="392"/>
      <c r="B28" s="412"/>
      <c r="C28" s="388"/>
      <c r="D28" s="87" t="s">
        <v>22</v>
      </c>
      <c r="E28" s="162">
        <v>0.4</v>
      </c>
      <c r="F28" s="412"/>
      <c r="G28" s="412"/>
      <c r="H28" s="412"/>
      <c r="I28" s="388"/>
      <c r="J28" s="388"/>
    </row>
    <row r="29" spans="1:12" ht="76.5" customHeight="1">
      <c r="A29" s="430">
        <v>4</v>
      </c>
      <c r="B29" s="420" t="s">
        <v>208</v>
      </c>
      <c r="C29" s="420" t="s">
        <v>15</v>
      </c>
      <c r="D29" s="36" t="s">
        <v>16</v>
      </c>
      <c r="E29" s="272">
        <v>0.3</v>
      </c>
      <c r="F29" s="420" t="s">
        <v>207</v>
      </c>
      <c r="G29" s="463">
        <v>8</v>
      </c>
      <c r="H29" s="420" t="s">
        <v>254</v>
      </c>
      <c r="I29" s="462"/>
      <c r="J29" s="462"/>
      <c r="K29" s="117"/>
      <c r="L29" s="117"/>
    </row>
    <row r="30" spans="1:12" ht="14.45" customHeight="1">
      <c r="A30" s="397"/>
      <c r="B30" s="421"/>
      <c r="C30" s="421"/>
      <c r="D30" s="36" t="s">
        <v>18</v>
      </c>
      <c r="E30" s="272">
        <v>0.6</v>
      </c>
      <c r="F30" s="421"/>
      <c r="G30" s="421"/>
      <c r="H30" s="421"/>
      <c r="I30" s="421"/>
      <c r="J30" s="421"/>
      <c r="K30" s="117"/>
      <c r="L30" s="117"/>
    </row>
    <row r="31" spans="1:12" ht="14.45" customHeight="1">
      <c r="A31" s="397"/>
      <c r="B31" s="421"/>
      <c r="C31" s="421"/>
      <c r="D31" s="36" t="s">
        <v>20</v>
      </c>
      <c r="E31" s="272">
        <v>0.9</v>
      </c>
      <c r="F31" s="421"/>
      <c r="G31" s="421"/>
      <c r="H31" s="421"/>
      <c r="I31" s="421"/>
      <c r="J31" s="421"/>
      <c r="K31" s="117"/>
      <c r="L31" s="117"/>
    </row>
    <row r="32" spans="1:12" ht="14.25" customHeight="1">
      <c r="A32" s="398"/>
      <c r="B32" s="422"/>
      <c r="C32" s="422"/>
      <c r="D32" s="36" t="s">
        <v>22</v>
      </c>
      <c r="E32" s="272">
        <v>1.2</v>
      </c>
      <c r="F32" s="422"/>
      <c r="G32" s="422"/>
      <c r="H32" s="422"/>
      <c r="I32" s="422"/>
      <c r="J32" s="422"/>
      <c r="K32" s="117"/>
      <c r="L32" s="117"/>
    </row>
    <row r="33" spans="1:10" ht="123" customHeight="1">
      <c r="A33" s="7">
        <v>5</v>
      </c>
      <c r="B33" s="87" t="s">
        <v>67</v>
      </c>
      <c r="C33" s="87" t="s">
        <v>68</v>
      </c>
      <c r="D33" s="87" t="s">
        <v>69</v>
      </c>
      <c r="E33" s="87" t="s">
        <v>70</v>
      </c>
      <c r="F33" s="87" t="s">
        <v>71</v>
      </c>
      <c r="G33" s="62">
        <v>3</v>
      </c>
      <c r="H33" s="87" t="s">
        <v>82</v>
      </c>
      <c r="I33" s="28"/>
      <c r="J33" s="28"/>
    </row>
    <row r="34" spans="1:10" ht="116.25" customHeight="1">
      <c r="A34" s="7">
        <v>6</v>
      </c>
      <c r="B34" s="87" t="s">
        <v>72</v>
      </c>
      <c r="C34" s="87" t="s">
        <v>54</v>
      </c>
      <c r="D34" s="87" t="s">
        <v>69</v>
      </c>
      <c r="E34" s="4">
        <v>1</v>
      </c>
      <c r="F34" s="87" t="s">
        <v>58</v>
      </c>
      <c r="G34" s="62">
        <v>2</v>
      </c>
      <c r="H34" s="87" t="s">
        <v>73</v>
      </c>
      <c r="I34" s="28"/>
      <c r="J34" s="28"/>
    </row>
    <row r="35" spans="1:10" ht="76.5" customHeight="1">
      <c r="A35" s="36" t="s">
        <v>88</v>
      </c>
      <c r="B35" s="36" t="s">
        <v>74</v>
      </c>
      <c r="C35" s="36" t="s">
        <v>75</v>
      </c>
      <c r="D35" s="36" t="s">
        <v>65</v>
      </c>
      <c r="E35" s="31">
        <v>1</v>
      </c>
      <c r="F35" s="36" t="s">
        <v>58</v>
      </c>
      <c r="G35" s="30">
        <v>5</v>
      </c>
      <c r="H35" s="36" t="s">
        <v>73</v>
      </c>
      <c r="I35" s="29"/>
      <c r="J35" s="29"/>
    </row>
    <row r="36" spans="1:10" s="23" customFormat="1" ht="21" customHeight="1">
      <c r="A36" s="372">
        <v>8</v>
      </c>
      <c r="B36" s="360" t="s">
        <v>234</v>
      </c>
      <c r="C36" s="360" t="s">
        <v>15</v>
      </c>
      <c r="D36" s="36" t="s">
        <v>16</v>
      </c>
      <c r="E36" s="36" t="s">
        <v>262</v>
      </c>
      <c r="F36" s="360" t="s">
        <v>52</v>
      </c>
      <c r="G36" s="337">
        <v>7</v>
      </c>
      <c r="H36" s="351" t="s">
        <v>235</v>
      </c>
      <c r="I36" s="354"/>
      <c r="J36" s="357"/>
    </row>
    <row r="37" spans="1:10" s="23" customFormat="1">
      <c r="A37" s="361"/>
      <c r="B37" s="361"/>
      <c r="C37" s="361"/>
      <c r="D37" s="36" t="s">
        <v>18</v>
      </c>
      <c r="E37" s="30">
        <v>80</v>
      </c>
      <c r="F37" s="361"/>
      <c r="G37" s="341"/>
      <c r="H37" s="352"/>
      <c r="I37" s="355"/>
      <c r="J37" s="358"/>
    </row>
    <row r="38" spans="1:10" s="23" customFormat="1">
      <c r="A38" s="361"/>
      <c r="B38" s="361"/>
      <c r="C38" s="361"/>
      <c r="D38" s="36" t="s">
        <v>20</v>
      </c>
      <c r="E38" s="36" t="s">
        <v>263</v>
      </c>
      <c r="F38" s="361"/>
      <c r="G38" s="341"/>
      <c r="H38" s="352"/>
      <c r="I38" s="355"/>
      <c r="J38" s="358"/>
    </row>
    <row r="39" spans="1:10" s="23" customFormat="1" ht="78" customHeight="1">
      <c r="A39" s="362"/>
      <c r="B39" s="362"/>
      <c r="C39" s="362"/>
      <c r="D39" s="36" t="s">
        <v>22</v>
      </c>
      <c r="E39" s="36" t="s">
        <v>261</v>
      </c>
      <c r="F39" s="362"/>
      <c r="G39" s="342"/>
      <c r="H39" s="353"/>
      <c r="I39" s="356"/>
      <c r="J39" s="359"/>
    </row>
    <row r="40" spans="1:10" s="149" customFormat="1" ht="134.25" customHeight="1">
      <c r="A40" s="36" t="s">
        <v>90</v>
      </c>
      <c r="B40" s="36" t="s">
        <v>76</v>
      </c>
      <c r="C40" s="36" t="s">
        <v>77</v>
      </c>
      <c r="D40" s="36" t="s">
        <v>65</v>
      </c>
      <c r="E40" s="36" t="s">
        <v>78</v>
      </c>
      <c r="F40" s="36" t="s">
        <v>79</v>
      </c>
      <c r="G40" s="30">
        <v>5</v>
      </c>
      <c r="H40" s="36" t="s">
        <v>287</v>
      </c>
      <c r="I40" s="36"/>
      <c r="J40" s="29"/>
    </row>
    <row r="41" spans="1:10" ht="14.45" customHeight="1">
      <c r="A41" s="6"/>
      <c r="B41" s="9" t="s">
        <v>80</v>
      </c>
      <c r="C41" s="3"/>
      <c r="D41" s="3"/>
      <c r="E41" s="3"/>
      <c r="F41" s="3"/>
      <c r="G41" s="7">
        <f>G5+G13+G17+G21+G25+G29+G33+G34+G35+G36+G40</f>
        <v>100</v>
      </c>
      <c r="H41" s="3"/>
      <c r="I41" s="3"/>
      <c r="J41" s="61">
        <f>J5+J13+J17+J21+J25+J29+J33+J34+J35+J40+J36</f>
        <v>0</v>
      </c>
    </row>
    <row r="42" spans="1:10" ht="13.5" customHeight="1">
      <c r="A42" s="8"/>
      <c r="B42" s="8"/>
      <c r="C42" s="8"/>
      <c r="D42" s="8"/>
      <c r="E42" s="8"/>
      <c r="F42" s="8"/>
      <c r="G42" s="8"/>
      <c r="H42" s="8"/>
      <c r="I42" s="8"/>
      <c r="J42" s="236"/>
    </row>
    <row r="43" spans="1:10" ht="30" customHeight="1">
      <c r="A43" s="2"/>
      <c r="B43" s="5" t="s">
        <v>81</v>
      </c>
      <c r="C43" s="2"/>
      <c r="D43" s="2"/>
      <c r="E43" s="2"/>
      <c r="F43" s="2"/>
      <c r="G43" s="2"/>
      <c r="H43" s="2"/>
      <c r="I43" s="2"/>
      <c r="J43" s="237"/>
    </row>
  </sheetData>
  <mergeCells count="63">
    <mergeCell ref="H36:H39"/>
    <mergeCell ref="I36:I39"/>
    <mergeCell ref="J36:J39"/>
    <mergeCell ref="A36:A39"/>
    <mergeCell ref="B36:B39"/>
    <mergeCell ref="C36:C39"/>
    <mergeCell ref="F36:F39"/>
    <mergeCell ref="G36:G39"/>
    <mergeCell ref="H29:H32"/>
    <mergeCell ref="I29:I32"/>
    <mergeCell ref="J29:J32"/>
    <mergeCell ref="A29:A32"/>
    <mergeCell ref="B29:B32"/>
    <mergeCell ref="C29:C32"/>
    <mergeCell ref="F29:F32"/>
    <mergeCell ref="G29:G32"/>
    <mergeCell ref="H21:H24"/>
    <mergeCell ref="I21:I24"/>
    <mergeCell ref="J21:J24"/>
    <mergeCell ref="A25:A28"/>
    <mergeCell ref="B25:B28"/>
    <mergeCell ref="C25:C28"/>
    <mergeCell ref="H25:H28"/>
    <mergeCell ref="G25:G28"/>
    <mergeCell ref="F25:F28"/>
    <mergeCell ref="I25:I28"/>
    <mergeCell ref="J25:J28"/>
    <mergeCell ref="A21:A24"/>
    <mergeCell ref="B21:B24"/>
    <mergeCell ref="C21:C24"/>
    <mergeCell ref="F21:F24"/>
    <mergeCell ref="G21:G24"/>
    <mergeCell ref="A17:A20"/>
    <mergeCell ref="B17:B20"/>
    <mergeCell ref="C17:C20"/>
    <mergeCell ref="H17:H20"/>
    <mergeCell ref="B9:D12"/>
    <mergeCell ref="G17:G20"/>
    <mergeCell ref="I9:I12"/>
    <mergeCell ref="J9:J12"/>
    <mergeCell ref="I13:I16"/>
    <mergeCell ref="E9:E12"/>
    <mergeCell ref="H5:H8"/>
    <mergeCell ref="H9:H12"/>
    <mergeCell ref="H13:H16"/>
    <mergeCell ref="J13:J16"/>
    <mergeCell ref="G13:G16"/>
    <mergeCell ref="I17:I20"/>
    <mergeCell ref="J17:J20"/>
    <mergeCell ref="A2:J2"/>
    <mergeCell ref="A5:A8"/>
    <mergeCell ref="B5:B8"/>
    <mergeCell ref="C5:C8"/>
    <mergeCell ref="A9:A12"/>
    <mergeCell ref="F4:F20"/>
    <mergeCell ref="G5:G8"/>
    <mergeCell ref="G9:G12"/>
    <mergeCell ref="A13:A16"/>
    <mergeCell ref="B13:B16"/>
    <mergeCell ref="I5:I8"/>
    <mergeCell ref="J5:J8"/>
    <mergeCell ref="B4:D4"/>
    <mergeCell ref="C13:C16"/>
  </mergeCells>
  <pageMargins left="0.31496062992125984" right="0.31496062992125984" top="0" bottom="0" header="0" footer="0"/>
  <pageSetup scale="41" orientation="portrait" r:id="rId1"/>
  <headerFooter>
    <oddFooter>&amp;C&amp;"Helvetica Neue,Regular"&amp;12&amp;K000000&amp;P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showGridLines="0" view="pageBreakPreview" zoomScale="70" zoomScaleNormal="70" zoomScaleSheetLayoutView="70" workbookViewId="0">
      <selection activeCell="I1" sqref="I1:J1"/>
    </sheetView>
  </sheetViews>
  <sheetFormatPr defaultColWidth="8.85546875" defaultRowHeight="15" customHeight="1"/>
  <cols>
    <col min="1" max="1" width="6.28515625" style="18" customWidth="1"/>
    <col min="2" max="2" width="30" style="18" customWidth="1"/>
    <col min="3" max="3" width="11.42578125" style="18" customWidth="1"/>
    <col min="4" max="4" width="31.5703125" style="18" customWidth="1"/>
    <col min="5" max="5" width="19.85546875" style="18" customWidth="1"/>
    <col min="6" max="6" width="24.140625" style="18" customWidth="1"/>
    <col min="7" max="7" width="12.42578125" style="18" customWidth="1"/>
    <col min="8" max="8" width="38.140625" style="18" customWidth="1"/>
    <col min="9" max="9" width="12.5703125" style="222" customWidth="1"/>
    <col min="10" max="10" width="46.140625" style="222" customWidth="1"/>
    <col min="11" max="13" width="8.85546875" style="18" customWidth="1"/>
    <col min="14" max="16384" width="8.85546875" style="18"/>
  </cols>
  <sheetData>
    <row r="1" spans="1:15" ht="117" customHeight="1">
      <c r="A1" s="41"/>
      <c r="B1" s="41"/>
      <c r="C1" s="41"/>
      <c r="D1" s="41"/>
      <c r="E1" s="41"/>
      <c r="F1" s="41"/>
      <c r="G1" s="41"/>
      <c r="H1" s="41"/>
      <c r="I1" s="350" t="s">
        <v>366</v>
      </c>
      <c r="J1" s="350"/>
      <c r="K1" s="40"/>
      <c r="L1" s="40"/>
    </row>
    <row r="2" spans="1:15" ht="31.5" customHeight="1">
      <c r="A2" s="343" t="s">
        <v>209</v>
      </c>
      <c r="B2" s="442"/>
      <c r="C2" s="442"/>
      <c r="D2" s="442"/>
      <c r="E2" s="442"/>
      <c r="F2" s="442"/>
      <c r="G2" s="442"/>
      <c r="H2" s="442"/>
      <c r="I2" s="442"/>
      <c r="J2" s="442"/>
      <c r="K2" s="40"/>
      <c r="L2" s="40"/>
    </row>
    <row r="3" spans="1:15" ht="58.5" customHeight="1">
      <c r="A3" s="74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158</v>
      </c>
      <c r="H3" s="74" t="s">
        <v>7</v>
      </c>
      <c r="I3" s="185" t="s">
        <v>8</v>
      </c>
      <c r="J3" s="185" t="s">
        <v>9</v>
      </c>
      <c r="K3" s="40"/>
      <c r="L3" s="40"/>
    </row>
    <row r="4" spans="1:15" ht="42" customHeight="1">
      <c r="A4" s="74" t="s">
        <v>142</v>
      </c>
      <c r="B4" s="326" t="s">
        <v>123</v>
      </c>
      <c r="C4" s="327"/>
      <c r="D4" s="327"/>
      <c r="E4" s="75"/>
      <c r="F4" s="75"/>
      <c r="G4" s="79">
        <f>G5</f>
        <v>60</v>
      </c>
      <c r="H4" s="75"/>
      <c r="I4" s="183"/>
      <c r="J4" s="183"/>
      <c r="K4" s="40"/>
      <c r="L4" s="40"/>
      <c r="O4" s="24"/>
    </row>
    <row r="5" spans="1:15" ht="29.25" customHeight="1">
      <c r="A5" s="320" t="s">
        <v>11</v>
      </c>
      <c r="B5" s="320" t="s">
        <v>172</v>
      </c>
      <c r="C5" s="320" t="s">
        <v>15</v>
      </c>
      <c r="D5" s="74" t="s">
        <v>16</v>
      </c>
      <c r="E5" s="74" t="s">
        <v>33</v>
      </c>
      <c r="F5" s="320" t="s">
        <v>58</v>
      </c>
      <c r="G5" s="378">
        <f>15+45</f>
        <v>60</v>
      </c>
      <c r="H5" s="320" t="s">
        <v>173</v>
      </c>
      <c r="I5" s="464"/>
      <c r="J5" s="432"/>
      <c r="K5" s="40"/>
      <c r="L5" s="40"/>
    </row>
    <row r="6" spans="1:15" ht="33" customHeight="1">
      <c r="A6" s="320"/>
      <c r="B6" s="321"/>
      <c r="C6" s="321"/>
      <c r="D6" s="74" t="s">
        <v>18</v>
      </c>
      <c r="E6" s="74" t="s">
        <v>35</v>
      </c>
      <c r="F6" s="321"/>
      <c r="G6" s="380"/>
      <c r="H6" s="321"/>
      <c r="I6" s="464"/>
      <c r="J6" s="432"/>
      <c r="K6" s="40"/>
      <c r="L6" s="40"/>
    </row>
    <row r="7" spans="1:15" ht="22.5" customHeight="1">
      <c r="A7" s="320"/>
      <c r="B7" s="321"/>
      <c r="C7" s="321"/>
      <c r="D7" s="74" t="s">
        <v>20</v>
      </c>
      <c r="E7" s="74" t="s">
        <v>36</v>
      </c>
      <c r="F7" s="321"/>
      <c r="G7" s="380"/>
      <c r="H7" s="321"/>
      <c r="I7" s="464"/>
      <c r="J7" s="432"/>
      <c r="K7" s="40"/>
      <c r="L7" s="40"/>
    </row>
    <row r="8" spans="1:15" ht="36.75" customHeight="1">
      <c r="A8" s="320"/>
      <c r="B8" s="321"/>
      <c r="C8" s="321"/>
      <c r="D8" s="74" t="s">
        <v>22</v>
      </c>
      <c r="E8" s="74" t="s">
        <v>30</v>
      </c>
      <c r="F8" s="321"/>
      <c r="G8" s="380"/>
      <c r="H8" s="321"/>
      <c r="I8" s="464"/>
      <c r="J8" s="432"/>
      <c r="K8" s="40"/>
      <c r="L8" s="40"/>
    </row>
    <row r="9" spans="1:15" ht="15" customHeight="1">
      <c r="A9" s="378">
        <v>2</v>
      </c>
      <c r="B9" s="320" t="s">
        <v>212</v>
      </c>
      <c r="C9" s="320" t="s">
        <v>15</v>
      </c>
      <c r="D9" s="74" t="s">
        <v>16</v>
      </c>
      <c r="E9" s="74" t="s">
        <v>213</v>
      </c>
      <c r="F9" s="320" t="s">
        <v>214</v>
      </c>
      <c r="G9" s="322">
        <v>10</v>
      </c>
      <c r="H9" s="320" t="s">
        <v>215</v>
      </c>
      <c r="I9" s="321"/>
      <c r="J9" s="302"/>
      <c r="K9" s="40"/>
      <c r="L9" s="40"/>
    </row>
    <row r="10" spans="1:15" ht="43.15" customHeight="1">
      <c r="A10" s="380"/>
      <c r="B10" s="321"/>
      <c r="C10" s="321"/>
      <c r="D10" s="74" t="s">
        <v>18</v>
      </c>
      <c r="E10" s="74" t="s">
        <v>216</v>
      </c>
      <c r="F10" s="321"/>
      <c r="G10" s="321"/>
      <c r="H10" s="321"/>
      <c r="I10" s="321"/>
      <c r="J10" s="302"/>
      <c r="K10" s="40"/>
      <c r="L10" s="51"/>
    </row>
    <row r="11" spans="1:15" ht="39" customHeight="1">
      <c r="A11" s="380"/>
      <c r="B11" s="321"/>
      <c r="C11" s="321"/>
      <c r="D11" s="74" t="s">
        <v>20</v>
      </c>
      <c r="E11" s="74" t="s">
        <v>217</v>
      </c>
      <c r="F11" s="321"/>
      <c r="G11" s="321"/>
      <c r="H11" s="321"/>
      <c r="I11" s="321"/>
      <c r="J11" s="302"/>
      <c r="K11" s="40"/>
      <c r="L11" s="40"/>
    </row>
    <row r="12" spans="1:15" ht="36.75" customHeight="1">
      <c r="A12" s="380"/>
      <c r="B12" s="321"/>
      <c r="C12" s="321"/>
      <c r="D12" s="74" t="s">
        <v>22</v>
      </c>
      <c r="E12" s="74" t="s">
        <v>218</v>
      </c>
      <c r="F12" s="321"/>
      <c r="G12" s="321"/>
      <c r="H12" s="321"/>
      <c r="I12" s="321"/>
      <c r="J12" s="302"/>
      <c r="K12" s="40"/>
      <c r="L12" s="40"/>
    </row>
    <row r="13" spans="1:15" ht="180.75" customHeight="1">
      <c r="A13" s="82">
        <v>3</v>
      </c>
      <c r="B13" s="74" t="s">
        <v>67</v>
      </c>
      <c r="C13" s="74" t="s">
        <v>68</v>
      </c>
      <c r="D13" s="85" t="s">
        <v>69</v>
      </c>
      <c r="E13" s="74" t="s">
        <v>70</v>
      </c>
      <c r="F13" s="74" t="s">
        <v>71</v>
      </c>
      <c r="G13" s="82">
        <v>3</v>
      </c>
      <c r="H13" s="74" t="s">
        <v>82</v>
      </c>
      <c r="I13" s="28"/>
      <c r="J13" s="28"/>
      <c r="K13" s="40"/>
      <c r="L13" s="40"/>
    </row>
    <row r="14" spans="1:15" ht="105">
      <c r="A14" s="82">
        <v>4</v>
      </c>
      <c r="B14" s="74" t="s">
        <v>72</v>
      </c>
      <c r="C14" s="74" t="s">
        <v>54</v>
      </c>
      <c r="D14" s="85" t="s">
        <v>69</v>
      </c>
      <c r="E14" s="59">
        <v>1</v>
      </c>
      <c r="F14" s="74" t="s">
        <v>58</v>
      </c>
      <c r="G14" s="82">
        <v>2</v>
      </c>
      <c r="H14" s="74" t="s">
        <v>73</v>
      </c>
      <c r="I14" s="28"/>
      <c r="J14" s="28"/>
      <c r="K14" s="40"/>
      <c r="L14" s="40"/>
    </row>
    <row r="15" spans="1:15" ht="59.25" customHeight="1">
      <c r="A15" s="82">
        <v>5</v>
      </c>
      <c r="B15" s="74" t="s">
        <v>132</v>
      </c>
      <c r="C15" s="74" t="s">
        <v>15</v>
      </c>
      <c r="D15" s="74" t="s">
        <v>65</v>
      </c>
      <c r="E15" s="74" t="s">
        <v>133</v>
      </c>
      <c r="F15" s="74" t="s">
        <v>58</v>
      </c>
      <c r="G15" s="79">
        <v>3</v>
      </c>
      <c r="H15" s="74" t="s">
        <v>134</v>
      </c>
      <c r="I15" s="194"/>
      <c r="J15" s="195"/>
      <c r="K15" s="40"/>
      <c r="L15" s="40"/>
    </row>
    <row r="16" spans="1:15" ht="66" customHeight="1">
      <c r="A16" s="52">
        <v>6</v>
      </c>
      <c r="B16" s="80" t="s">
        <v>135</v>
      </c>
      <c r="C16" s="80" t="s">
        <v>136</v>
      </c>
      <c r="D16" s="80" t="s">
        <v>65</v>
      </c>
      <c r="E16" s="45">
        <v>1</v>
      </c>
      <c r="F16" s="80" t="s">
        <v>58</v>
      </c>
      <c r="G16" s="63">
        <v>5</v>
      </c>
      <c r="H16" s="80" t="s">
        <v>73</v>
      </c>
      <c r="I16" s="195"/>
      <c r="J16" s="195"/>
      <c r="K16" s="40"/>
      <c r="L16" s="40"/>
    </row>
    <row r="17" spans="1:12" s="23" customFormat="1" ht="15" customHeight="1">
      <c r="A17" s="360" t="s">
        <v>88</v>
      </c>
      <c r="B17" s="360" t="s">
        <v>234</v>
      </c>
      <c r="C17" s="360" t="s">
        <v>15</v>
      </c>
      <c r="D17" s="36" t="s">
        <v>16</v>
      </c>
      <c r="E17" s="36" t="s">
        <v>262</v>
      </c>
      <c r="F17" s="360" t="s">
        <v>52</v>
      </c>
      <c r="G17" s="337">
        <v>7</v>
      </c>
      <c r="H17" s="351" t="s">
        <v>235</v>
      </c>
      <c r="I17" s="354"/>
      <c r="J17" s="357"/>
      <c r="K17" s="40"/>
      <c r="L17" s="40"/>
    </row>
    <row r="18" spans="1:12" s="23" customFormat="1">
      <c r="A18" s="361"/>
      <c r="B18" s="361"/>
      <c r="C18" s="361"/>
      <c r="D18" s="36" t="s">
        <v>18</v>
      </c>
      <c r="E18" s="30">
        <v>80</v>
      </c>
      <c r="F18" s="361"/>
      <c r="G18" s="341"/>
      <c r="H18" s="352"/>
      <c r="I18" s="355"/>
      <c r="J18" s="358"/>
      <c r="K18" s="40"/>
      <c r="L18" s="40"/>
    </row>
    <row r="19" spans="1:12" s="23" customFormat="1">
      <c r="A19" s="361"/>
      <c r="B19" s="361"/>
      <c r="C19" s="361"/>
      <c r="D19" s="36" t="s">
        <v>20</v>
      </c>
      <c r="E19" s="36" t="s">
        <v>263</v>
      </c>
      <c r="F19" s="361"/>
      <c r="G19" s="341"/>
      <c r="H19" s="352"/>
      <c r="I19" s="355"/>
      <c r="J19" s="358"/>
      <c r="K19" s="40"/>
      <c r="L19" s="40"/>
    </row>
    <row r="20" spans="1:12" s="23" customFormat="1" ht="58.5" customHeight="1">
      <c r="A20" s="362"/>
      <c r="B20" s="362"/>
      <c r="C20" s="362"/>
      <c r="D20" s="36" t="s">
        <v>22</v>
      </c>
      <c r="E20" s="36" t="s">
        <v>261</v>
      </c>
      <c r="F20" s="362"/>
      <c r="G20" s="342"/>
      <c r="H20" s="353"/>
      <c r="I20" s="356"/>
      <c r="J20" s="359"/>
      <c r="K20" s="40"/>
      <c r="L20" s="40"/>
    </row>
    <row r="21" spans="1:12" s="149" customFormat="1" ht="141.75" customHeight="1">
      <c r="A21" s="260">
        <v>8</v>
      </c>
      <c r="B21" s="248" t="s">
        <v>138</v>
      </c>
      <c r="C21" s="248" t="s">
        <v>77</v>
      </c>
      <c r="D21" s="248" t="s">
        <v>65</v>
      </c>
      <c r="E21" s="248" t="s">
        <v>78</v>
      </c>
      <c r="F21" s="248" t="s">
        <v>79</v>
      </c>
      <c r="G21" s="250">
        <v>5</v>
      </c>
      <c r="H21" s="248" t="s">
        <v>287</v>
      </c>
      <c r="I21" s="261"/>
      <c r="J21" s="261"/>
      <c r="K21" s="148"/>
      <c r="L21" s="148"/>
    </row>
    <row r="22" spans="1:12" ht="90" customHeight="1">
      <c r="A22" s="82">
        <v>9</v>
      </c>
      <c r="B22" s="74" t="s">
        <v>139</v>
      </c>
      <c r="C22" s="74" t="s">
        <v>140</v>
      </c>
      <c r="D22" s="74" t="s">
        <v>65</v>
      </c>
      <c r="E22" s="79">
        <v>0</v>
      </c>
      <c r="F22" s="74" t="s">
        <v>79</v>
      </c>
      <c r="G22" s="79">
        <v>5</v>
      </c>
      <c r="H22" s="74" t="s">
        <v>141</v>
      </c>
      <c r="I22" s="194"/>
      <c r="J22" s="195"/>
      <c r="K22" s="40"/>
      <c r="L22" s="40"/>
    </row>
    <row r="23" spans="1:12" ht="19.5" customHeight="1">
      <c r="A23" s="50"/>
      <c r="B23" s="85" t="s">
        <v>80</v>
      </c>
      <c r="C23" s="83"/>
      <c r="D23" s="83"/>
      <c r="E23" s="83"/>
      <c r="F23" s="83"/>
      <c r="G23" s="82">
        <f>G4+G9+G13+G14+G15+G16+G21+G22+G17</f>
        <v>100</v>
      </c>
      <c r="H23" s="83"/>
      <c r="I23" s="194"/>
      <c r="J23" s="84">
        <f>J5+J9+J13+J14+J15+J16+J21+J22+J17</f>
        <v>0</v>
      </c>
      <c r="K23" s="40"/>
      <c r="L23" s="40"/>
    </row>
    <row r="24" spans="1:12" ht="13.5" customHeight="1">
      <c r="A24" s="50"/>
      <c r="B24" s="50"/>
      <c r="C24" s="50"/>
      <c r="D24" s="50"/>
      <c r="E24" s="50"/>
      <c r="F24" s="50"/>
      <c r="G24" s="50"/>
      <c r="H24" s="50"/>
      <c r="I24" s="221"/>
      <c r="J24" s="221"/>
      <c r="K24" s="40"/>
      <c r="L24" s="40"/>
    </row>
    <row r="25" spans="1:12" ht="30" customHeight="1">
      <c r="A25" s="50"/>
      <c r="B25" s="74" t="s">
        <v>81</v>
      </c>
      <c r="C25" s="50"/>
      <c r="D25" s="50"/>
      <c r="E25" s="50"/>
      <c r="F25" s="50"/>
      <c r="G25" s="50"/>
      <c r="H25" s="50"/>
      <c r="I25" s="221"/>
      <c r="J25" s="221"/>
      <c r="K25" s="40"/>
      <c r="L25" s="40"/>
    </row>
    <row r="28" spans="1:12" ht="38.25" customHeight="1">
      <c r="H28" s="66"/>
    </row>
  </sheetData>
  <mergeCells count="27">
    <mergeCell ref="H17:H20"/>
    <mergeCell ref="I17:I20"/>
    <mergeCell ref="J17:J20"/>
    <mergeCell ref="A17:A20"/>
    <mergeCell ref="B17:B20"/>
    <mergeCell ref="C17:C20"/>
    <mergeCell ref="F17:F20"/>
    <mergeCell ref="G17:G20"/>
    <mergeCell ref="I1:J1"/>
    <mergeCell ref="I5:I8"/>
    <mergeCell ref="J5:J8"/>
    <mergeCell ref="A2:J2"/>
    <mergeCell ref="A5:A8"/>
    <mergeCell ref="B5:B8"/>
    <mergeCell ref="C5:C8"/>
    <mergeCell ref="G5:G8"/>
    <mergeCell ref="H5:H8"/>
    <mergeCell ref="F5:F8"/>
    <mergeCell ref="B4:D4"/>
    <mergeCell ref="H9:H12"/>
    <mergeCell ref="I9:I12"/>
    <mergeCell ref="J9:J12"/>
    <mergeCell ref="A9:A12"/>
    <mergeCell ref="B9:B12"/>
    <mergeCell ref="C9:C12"/>
    <mergeCell ref="F9:F12"/>
    <mergeCell ref="G9:G12"/>
  </mergeCells>
  <pageMargins left="0.31496062992125984" right="0.31496062992125984" top="0" bottom="0" header="0" footer="0"/>
  <pageSetup scale="43" orientation="portrait" r:id="rId1"/>
  <headerFooter>
    <oddFooter>&amp;C&amp;"Helvetica Neue,Regular"&amp;12&amp;K000000&amp;P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showGridLines="0" view="pageBreakPreview" zoomScale="78" zoomScaleNormal="78" zoomScaleSheetLayoutView="78" workbookViewId="0">
      <selection activeCell="I1" sqref="I1:J1"/>
    </sheetView>
  </sheetViews>
  <sheetFormatPr defaultColWidth="8.85546875" defaultRowHeight="15" customHeight="1"/>
  <cols>
    <col min="1" max="1" width="5.85546875" style="19" customWidth="1"/>
    <col min="2" max="2" width="25.140625" style="19" customWidth="1"/>
    <col min="3" max="3" width="10.42578125" style="19" customWidth="1"/>
    <col min="4" max="4" width="24" style="19" customWidth="1"/>
    <col min="5" max="5" width="13" style="19" customWidth="1"/>
    <col min="6" max="6" width="20.7109375" style="19" customWidth="1"/>
    <col min="7" max="7" width="10.85546875" style="19" customWidth="1"/>
    <col min="8" max="8" width="45.42578125" style="19" customWidth="1"/>
    <col min="9" max="9" width="12.7109375" style="19" customWidth="1"/>
    <col min="10" max="10" width="44" style="222" customWidth="1"/>
    <col min="11" max="11" width="8.85546875" style="19" customWidth="1"/>
    <col min="12" max="16384" width="8.85546875" style="19"/>
  </cols>
  <sheetData>
    <row r="1" spans="1:15" ht="108.75" customHeight="1">
      <c r="A1" s="41"/>
      <c r="B1" s="41"/>
      <c r="C1" s="41"/>
      <c r="D1" s="41"/>
      <c r="E1" s="41"/>
      <c r="F1" s="41"/>
      <c r="G1" s="41"/>
      <c r="H1" s="41"/>
      <c r="I1" s="41"/>
      <c r="J1" s="39" t="s">
        <v>367</v>
      </c>
    </row>
    <row r="2" spans="1:15" ht="29.25" customHeight="1">
      <c r="A2" s="343" t="s">
        <v>219</v>
      </c>
      <c r="B2" s="442"/>
      <c r="C2" s="442"/>
      <c r="D2" s="442"/>
      <c r="E2" s="442"/>
      <c r="F2" s="442"/>
      <c r="G2" s="442"/>
      <c r="H2" s="442"/>
      <c r="I2" s="442"/>
      <c r="J2" s="442"/>
    </row>
    <row r="3" spans="1:15" ht="75.75" customHeight="1">
      <c r="A3" s="74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158</v>
      </c>
      <c r="H3" s="74" t="s">
        <v>7</v>
      </c>
      <c r="I3" s="74" t="s">
        <v>8</v>
      </c>
      <c r="J3" s="185" t="s">
        <v>9</v>
      </c>
    </row>
    <row r="4" spans="1:15" ht="51" customHeight="1">
      <c r="A4" s="86" t="s">
        <v>142</v>
      </c>
      <c r="B4" s="466" t="s">
        <v>123</v>
      </c>
      <c r="C4" s="467"/>
      <c r="D4" s="468"/>
      <c r="E4" s="37"/>
      <c r="F4" s="37"/>
      <c r="G4" s="34">
        <f>G5+G9</f>
        <v>60</v>
      </c>
      <c r="H4" s="37"/>
      <c r="I4" s="37"/>
      <c r="J4" s="37"/>
      <c r="O4" s="24"/>
    </row>
    <row r="5" spans="1:15" ht="15" customHeight="1">
      <c r="A5" s="448" t="s">
        <v>11</v>
      </c>
      <c r="B5" s="406" t="s">
        <v>172</v>
      </c>
      <c r="C5" s="406" t="s">
        <v>15</v>
      </c>
      <c r="D5" s="87" t="s">
        <v>16</v>
      </c>
      <c r="E5" s="87" t="s">
        <v>33</v>
      </c>
      <c r="F5" s="448" t="s">
        <v>58</v>
      </c>
      <c r="G5" s="407">
        <f>15+20</f>
        <v>35</v>
      </c>
      <c r="H5" s="406" t="s">
        <v>173</v>
      </c>
      <c r="I5" s="465"/>
      <c r="J5" s="405"/>
    </row>
    <row r="6" spans="1:15" ht="30" customHeight="1">
      <c r="A6" s="448"/>
      <c r="B6" s="387"/>
      <c r="C6" s="387"/>
      <c r="D6" s="87" t="s">
        <v>18</v>
      </c>
      <c r="E6" s="87" t="s">
        <v>35</v>
      </c>
      <c r="F6" s="469"/>
      <c r="G6" s="391"/>
      <c r="H6" s="387"/>
      <c r="I6" s="435"/>
      <c r="J6" s="397"/>
    </row>
    <row r="7" spans="1:15" ht="28.5" customHeight="1">
      <c r="A7" s="448"/>
      <c r="B7" s="387"/>
      <c r="C7" s="387"/>
      <c r="D7" s="87" t="s">
        <v>20</v>
      </c>
      <c r="E7" s="87" t="s">
        <v>36</v>
      </c>
      <c r="F7" s="469"/>
      <c r="G7" s="391"/>
      <c r="H7" s="387"/>
      <c r="I7" s="435"/>
      <c r="J7" s="397"/>
    </row>
    <row r="8" spans="1:15" ht="30.75" customHeight="1">
      <c r="A8" s="448"/>
      <c r="B8" s="388"/>
      <c r="C8" s="388"/>
      <c r="D8" s="87" t="s">
        <v>22</v>
      </c>
      <c r="E8" s="87" t="s">
        <v>30</v>
      </c>
      <c r="F8" s="469"/>
      <c r="G8" s="392"/>
      <c r="H8" s="388"/>
      <c r="I8" s="436"/>
      <c r="J8" s="398"/>
    </row>
    <row r="9" spans="1:15" ht="20.25" customHeight="1">
      <c r="A9" s="406" t="s">
        <v>26</v>
      </c>
      <c r="B9" s="400" t="s">
        <v>248</v>
      </c>
      <c r="C9" s="406" t="s">
        <v>15</v>
      </c>
      <c r="D9" s="87" t="s">
        <v>16</v>
      </c>
      <c r="E9" s="87" t="s">
        <v>92</v>
      </c>
      <c r="F9" s="406" t="s">
        <v>58</v>
      </c>
      <c r="G9" s="407">
        <f>15+10</f>
        <v>25</v>
      </c>
      <c r="H9" s="406" t="s">
        <v>211</v>
      </c>
      <c r="I9" s="471"/>
      <c r="J9" s="405"/>
    </row>
    <row r="10" spans="1:15" ht="14.25" customHeight="1">
      <c r="A10" s="474"/>
      <c r="B10" s="389"/>
      <c r="C10" s="387"/>
      <c r="D10" s="87" t="s">
        <v>18</v>
      </c>
      <c r="E10" s="87" t="s">
        <v>19</v>
      </c>
      <c r="F10" s="387"/>
      <c r="G10" s="391"/>
      <c r="H10" s="387"/>
      <c r="I10" s="472"/>
      <c r="J10" s="397"/>
    </row>
    <row r="11" spans="1:15" ht="24.75" customHeight="1">
      <c r="A11" s="474"/>
      <c r="B11" s="389"/>
      <c r="C11" s="387"/>
      <c r="D11" s="87" t="s">
        <v>20</v>
      </c>
      <c r="E11" s="87" t="s">
        <v>94</v>
      </c>
      <c r="F11" s="387"/>
      <c r="G11" s="391"/>
      <c r="H11" s="387"/>
      <c r="I11" s="472"/>
      <c r="J11" s="397"/>
    </row>
    <row r="12" spans="1:15" ht="48" customHeight="1">
      <c r="A12" s="475"/>
      <c r="B12" s="412"/>
      <c r="C12" s="388"/>
      <c r="D12" s="87" t="s">
        <v>22</v>
      </c>
      <c r="E12" s="87" t="s">
        <v>210</v>
      </c>
      <c r="F12" s="388"/>
      <c r="G12" s="392"/>
      <c r="H12" s="388"/>
      <c r="I12" s="473"/>
      <c r="J12" s="398"/>
    </row>
    <row r="13" spans="1:15" ht="129" customHeight="1">
      <c r="A13" s="407">
        <v>2</v>
      </c>
      <c r="B13" s="406" t="s">
        <v>212</v>
      </c>
      <c r="C13" s="406" t="s">
        <v>15</v>
      </c>
      <c r="D13" s="87" t="s">
        <v>16</v>
      </c>
      <c r="E13" s="87" t="s">
        <v>213</v>
      </c>
      <c r="F13" s="406" t="s">
        <v>220</v>
      </c>
      <c r="G13" s="470">
        <v>10</v>
      </c>
      <c r="H13" s="406" t="s">
        <v>215</v>
      </c>
      <c r="I13" s="461"/>
      <c r="J13" s="462"/>
    </row>
    <row r="14" spans="1:15" ht="23.45" customHeight="1">
      <c r="A14" s="391"/>
      <c r="B14" s="387"/>
      <c r="C14" s="387"/>
      <c r="D14" s="87" t="s">
        <v>18</v>
      </c>
      <c r="E14" s="87" t="s">
        <v>216</v>
      </c>
      <c r="F14" s="387"/>
      <c r="G14" s="387"/>
      <c r="H14" s="387"/>
      <c r="I14" s="387"/>
      <c r="J14" s="421"/>
    </row>
    <row r="15" spans="1:15" ht="14.45" customHeight="1">
      <c r="A15" s="391"/>
      <c r="B15" s="387"/>
      <c r="C15" s="387"/>
      <c r="D15" s="87" t="s">
        <v>20</v>
      </c>
      <c r="E15" s="87" t="s">
        <v>217</v>
      </c>
      <c r="F15" s="387"/>
      <c r="G15" s="387"/>
      <c r="H15" s="387"/>
      <c r="I15" s="387"/>
      <c r="J15" s="421"/>
    </row>
    <row r="16" spans="1:15" ht="29.25" customHeight="1">
      <c r="A16" s="392"/>
      <c r="B16" s="388"/>
      <c r="C16" s="388"/>
      <c r="D16" s="87" t="s">
        <v>22</v>
      </c>
      <c r="E16" s="87" t="s">
        <v>218</v>
      </c>
      <c r="F16" s="388"/>
      <c r="G16" s="388"/>
      <c r="H16" s="388"/>
      <c r="I16" s="388"/>
      <c r="J16" s="422"/>
    </row>
    <row r="17" spans="1:10" ht="208.5" customHeight="1">
      <c r="A17" s="7">
        <v>3</v>
      </c>
      <c r="B17" s="87" t="s">
        <v>67</v>
      </c>
      <c r="C17" s="87" t="s">
        <v>68</v>
      </c>
      <c r="D17" s="9" t="s">
        <v>69</v>
      </c>
      <c r="E17" s="87" t="s">
        <v>70</v>
      </c>
      <c r="F17" s="87" t="s">
        <v>71</v>
      </c>
      <c r="G17" s="7">
        <v>3</v>
      </c>
      <c r="H17" s="87" t="s">
        <v>82</v>
      </c>
      <c r="I17" s="28"/>
      <c r="J17" s="28"/>
    </row>
    <row r="18" spans="1:10" ht="135" customHeight="1">
      <c r="A18" s="7">
        <v>4</v>
      </c>
      <c r="B18" s="87" t="s">
        <v>72</v>
      </c>
      <c r="C18" s="87" t="s">
        <v>54</v>
      </c>
      <c r="D18" s="9" t="s">
        <v>69</v>
      </c>
      <c r="E18" s="4">
        <v>1</v>
      </c>
      <c r="F18" s="87" t="s">
        <v>58</v>
      </c>
      <c r="G18" s="7">
        <v>2</v>
      </c>
      <c r="H18" s="87" t="s">
        <v>73</v>
      </c>
      <c r="I18" s="28"/>
      <c r="J18" s="28"/>
    </row>
    <row r="19" spans="1:10" ht="108" customHeight="1">
      <c r="A19" s="7">
        <v>5</v>
      </c>
      <c r="B19" s="87" t="s">
        <v>132</v>
      </c>
      <c r="C19" s="87" t="s">
        <v>15</v>
      </c>
      <c r="D19" s="87" t="s">
        <v>65</v>
      </c>
      <c r="E19" s="87" t="s">
        <v>133</v>
      </c>
      <c r="F19" s="36" t="s">
        <v>58</v>
      </c>
      <c r="G19" s="62">
        <v>3</v>
      </c>
      <c r="H19" s="87" t="s">
        <v>134</v>
      </c>
      <c r="I19" s="3"/>
      <c r="J19" s="29"/>
    </row>
    <row r="20" spans="1:10" ht="75" customHeight="1">
      <c r="A20" s="32">
        <v>6</v>
      </c>
      <c r="B20" s="36" t="s">
        <v>135</v>
      </c>
      <c r="C20" s="36" t="s">
        <v>136</v>
      </c>
      <c r="D20" s="36" t="s">
        <v>65</v>
      </c>
      <c r="E20" s="31">
        <v>1</v>
      </c>
      <c r="F20" s="36" t="s">
        <v>58</v>
      </c>
      <c r="G20" s="30">
        <v>5</v>
      </c>
      <c r="H20" s="36" t="s">
        <v>73</v>
      </c>
      <c r="I20" s="29"/>
      <c r="J20" s="29"/>
    </row>
    <row r="21" spans="1:10" s="23" customFormat="1" ht="15" customHeight="1">
      <c r="A21" s="372">
        <v>7</v>
      </c>
      <c r="B21" s="360" t="s">
        <v>234</v>
      </c>
      <c r="C21" s="360" t="s">
        <v>15</v>
      </c>
      <c r="D21" s="36" t="s">
        <v>16</v>
      </c>
      <c r="E21" s="36" t="s">
        <v>262</v>
      </c>
      <c r="F21" s="360" t="s">
        <v>52</v>
      </c>
      <c r="G21" s="337">
        <v>7</v>
      </c>
      <c r="H21" s="351" t="s">
        <v>235</v>
      </c>
      <c r="I21" s="354"/>
      <c r="J21" s="357"/>
    </row>
    <row r="22" spans="1:10" s="23" customFormat="1">
      <c r="A22" s="361"/>
      <c r="B22" s="361"/>
      <c r="C22" s="361"/>
      <c r="D22" s="36" t="s">
        <v>18</v>
      </c>
      <c r="E22" s="30">
        <v>80</v>
      </c>
      <c r="F22" s="361"/>
      <c r="G22" s="341"/>
      <c r="H22" s="352"/>
      <c r="I22" s="355"/>
      <c r="J22" s="358"/>
    </row>
    <row r="23" spans="1:10" s="23" customFormat="1">
      <c r="A23" s="361"/>
      <c r="B23" s="361"/>
      <c r="C23" s="361"/>
      <c r="D23" s="36" t="s">
        <v>20</v>
      </c>
      <c r="E23" s="36" t="s">
        <v>263</v>
      </c>
      <c r="F23" s="361"/>
      <c r="G23" s="341"/>
      <c r="H23" s="352"/>
      <c r="I23" s="355"/>
      <c r="J23" s="358"/>
    </row>
    <row r="24" spans="1:10" s="23" customFormat="1" ht="83.25" customHeight="1">
      <c r="A24" s="362"/>
      <c r="B24" s="362"/>
      <c r="C24" s="362"/>
      <c r="D24" s="36" t="s">
        <v>22</v>
      </c>
      <c r="E24" s="36" t="s">
        <v>261</v>
      </c>
      <c r="F24" s="362"/>
      <c r="G24" s="342"/>
      <c r="H24" s="353"/>
      <c r="I24" s="356"/>
      <c r="J24" s="359"/>
    </row>
    <row r="25" spans="1:10" s="149" customFormat="1" ht="135" customHeight="1">
      <c r="A25" s="32">
        <v>8</v>
      </c>
      <c r="B25" s="36" t="s">
        <v>138</v>
      </c>
      <c r="C25" s="36" t="s">
        <v>77</v>
      </c>
      <c r="D25" s="36" t="s">
        <v>65</v>
      </c>
      <c r="E25" s="36" t="s">
        <v>78</v>
      </c>
      <c r="F25" s="36" t="s">
        <v>79</v>
      </c>
      <c r="G25" s="30">
        <v>5</v>
      </c>
      <c r="H25" s="36" t="s">
        <v>287</v>
      </c>
      <c r="I25" s="36"/>
      <c r="J25" s="29"/>
    </row>
    <row r="26" spans="1:10" ht="105" customHeight="1">
      <c r="A26" s="7">
        <v>9</v>
      </c>
      <c r="B26" s="87" t="s">
        <v>139</v>
      </c>
      <c r="C26" s="87" t="s">
        <v>140</v>
      </c>
      <c r="D26" s="87" t="s">
        <v>65</v>
      </c>
      <c r="E26" s="62">
        <v>0</v>
      </c>
      <c r="F26" s="87" t="s">
        <v>79</v>
      </c>
      <c r="G26" s="62">
        <v>5</v>
      </c>
      <c r="H26" s="87" t="s">
        <v>141</v>
      </c>
      <c r="I26" s="29"/>
      <c r="J26" s="29"/>
    </row>
    <row r="27" spans="1:10" ht="17.25" customHeight="1">
      <c r="A27" s="6"/>
      <c r="B27" s="9" t="s">
        <v>80</v>
      </c>
      <c r="C27" s="3"/>
      <c r="D27" s="3"/>
      <c r="E27" s="3"/>
      <c r="F27" s="3"/>
      <c r="G27" s="7">
        <f>G4+G13+G17+G18+G19+G20+G25+G26+G21</f>
        <v>100</v>
      </c>
      <c r="H27" s="3"/>
      <c r="I27" s="3"/>
      <c r="J27" s="61">
        <f>J5+J9+J13+J17+J18+J19+J20+J25+J26+J21</f>
        <v>0</v>
      </c>
    </row>
    <row r="28" spans="1:10" ht="30" customHeight="1">
      <c r="A28" s="2"/>
      <c r="B28" s="5" t="s">
        <v>81</v>
      </c>
      <c r="C28" s="2"/>
      <c r="D28" s="2"/>
      <c r="E28" s="2"/>
      <c r="F28" s="2"/>
      <c r="G28" s="2"/>
      <c r="H28" s="2"/>
      <c r="I28" s="2"/>
      <c r="J28" s="237"/>
    </row>
    <row r="32" spans="1:10" ht="26.25" customHeight="1">
      <c r="F32" s="66"/>
      <c r="G32" s="67"/>
      <c r="H32" s="67"/>
    </row>
  </sheetData>
  <mergeCells count="34">
    <mergeCell ref="H21:H24"/>
    <mergeCell ref="I21:I24"/>
    <mergeCell ref="J21:J24"/>
    <mergeCell ref="A21:A24"/>
    <mergeCell ref="B21:B24"/>
    <mergeCell ref="C21:C24"/>
    <mergeCell ref="F21:F24"/>
    <mergeCell ref="G21:G24"/>
    <mergeCell ref="A9:A12"/>
    <mergeCell ref="B9:B12"/>
    <mergeCell ref="C9:C12"/>
    <mergeCell ref="F9:F12"/>
    <mergeCell ref="G9:G12"/>
    <mergeCell ref="H9:H12"/>
    <mergeCell ref="I9:I12"/>
    <mergeCell ref="J9:J12"/>
    <mergeCell ref="H13:H16"/>
    <mergeCell ref="I13:I16"/>
    <mergeCell ref="J13:J16"/>
    <mergeCell ref="A13:A16"/>
    <mergeCell ref="B13:B16"/>
    <mergeCell ref="C13:C16"/>
    <mergeCell ref="F13:F16"/>
    <mergeCell ref="G13:G16"/>
    <mergeCell ref="I5:I8"/>
    <mergeCell ref="J5:J8"/>
    <mergeCell ref="A2:J2"/>
    <mergeCell ref="B4:D4"/>
    <mergeCell ref="A5:A8"/>
    <mergeCell ref="B5:B8"/>
    <mergeCell ref="C5:C8"/>
    <mergeCell ref="F5:F8"/>
    <mergeCell ref="G5:G8"/>
    <mergeCell ref="H5:H8"/>
  </mergeCells>
  <pageMargins left="0.31496062992125984" right="0.31496062992125984" top="0" bottom="0" header="0.31496062992125984" footer="0.31496062992125984"/>
  <pageSetup scale="47" orientation="portrait" r:id="rId1"/>
  <headerFooter>
    <oddFooter>&amp;C&amp;"Helvetica Neue,Regular"&amp;12&amp;K000000&amp;P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showGridLines="0" view="pageBreakPreview" zoomScale="76" zoomScaleNormal="76" zoomScaleSheetLayoutView="76" workbookViewId="0">
      <selection activeCell="I1" sqref="I1:J1"/>
    </sheetView>
  </sheetViews>
  <sheetFormatPr defaultColWidth="8.85546875" defaultRowHeight="15" customHeight="1"/>
  <cols>
    <col min="1" max="1" width="5.140625" style="20" customWidth="1"/>
    <col min="2" max="2" width="30.5703125" style="20" customWidth="1"/>
    <col min="3" max="3" width="12.42578125" style="20" customWidth="1"/>
    <col min="4" max="4" width="23.42578125" style="20" customWidth="1"/>
    <col min="5" max="5" width="11.140625" style="20" customWidth="1"/>
    <col min="6" max="6" width="18.5703125" style="20" customWidth="1"/>
    <col min="7" max="7" width="16.42578125" style="20" customWidth="1"/>
    <col min="8" max="8" width="33.42578125" style="20" customWidth="1"/>
    <col min="9" max="9" width="7" style="222" customWidth="1"/>
    <col min="10" max="10" width="40" style="222" customWidth="1"/>
    <col min="11" max="11" width="8.85546875" style="20" customWidth="1"/>
    <col min="12" max="16384" width="8.85546875" style="20"/>
  </cols>
  <sheetData>
    <row r="1" spans="1:15" ht="108" customHeight="1">
      <c r="A1" s="48"/>
      <c r="B1" s="48"/>
      <c r="C1" s="48"/>
      <c r="D1" s="48"/>
      <c r="E1" s="48"/>
      <c r="F1" s="48"/>
      <c r="G1" s="48"/>
      <c r="H1" s="48"/>
      <c r="I1" s="479" t="s">
        <v>368</v>
      </c>
      <c r="J1" s="479"/>
    </row>
    <row r="2" spans="1:15" ht="31.5" customHeight="1">
      <c r="A2" s="482" t="s">
        <v>221</v>
      </c>
      <c r="B2" s="483"/>
      <c r="C2" s="483"/>
      <c r="D2" s="483"/>
      <c r="E2" s="483"/>
      <c r="F2" s="483"/>
      <c r="G2" s="483"/>
      <c r="H2" s="483"/>
      <c r="I2" s="483"/>
      <c r="J2" s="483"/>
    </row>
    <row r="3" spans="1:15" ht="50.25" customHeight="1">
      <c r="A3" s="74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158</v>
      </c>
      <c r="H3" s="74" t="s">
        <v>7</v>
      </c>
      <c r="I3" s="185" t="s">
        <v>8</v>
      </c>
      <c r="J3" s="185" t="s">
        <v>9</v>
      </c>
    </row>
    <row r="4" spans="1:15" ht="49.5" customHeight="1">
      <c r="A4" s="74" t="s">
        <v>142</v>
      </c>
      <c r="B4" s="326" t="s">
        <v>123</v>
      </c>
      <c r="C4" s="327"/>
      <c r="D4" s="327"/>
      <c r="E4" s="75"/>
      <c r="F4" s="75"/>
      <c r="G4" s="79">
        <f>G5+G9</f>
        <v>60</v>
      </c>
      <c r="H4" s="75"/>
      <c r="I4" s="183"/>
      <c r="J4" s="183"/>
      <c r="O4" s="24"/>
    </row>
    <row r="5" spans="1:15" ht="30.75" customHeight="1">
      <c r="A5" s="447" t="s">
        <v>11</v>
      </c>
      <c r="B5" s="386" t="s">
        <v>172</v>
      </c>
      <c r="C5" s="386" t="s">
        <v>15</v>
      </c>
      <c r="D5" s="86" t="s">
        <v>16</v>
      </c>
      <c r="E5" s="86" t="s">
        <v>33</v>
      </c>
      <c r="F5" s="447" t="s">
        <v>58</v>
      </c>
      <c r="G5" s="390">
        <f>15+20</f>
        <v>35</v>
      </c>
      <c r="H5" s="386" t="s">
        <v>173</v>
      </c>
      <c r="I5" s="480"/>
      <c r="J5" s="481"/>
    </row>
    <row r="6" spans="1:15" ht="30.75" customHeight="1">
      <c r="A6" s="448"/>
      <c r="B6" s="387"/>
      <c r="C6" s="387"/>
      <c r="D6" s="87" t="s">
        <v>18</v>
      </c>
      <c r="E6" s="87" t="s">
        <v>35</v>
      </c>
      <c r="F6" s="469"/>
      <c r="G6" s="391"/>
      <c r="H6" s="387"/>
      <c r="I6" s="472"/>
      <c r="J6" s="391"/>
    </row>
    <row r="7" spans="1:15" ht="25.5" customHeight="1">
      <c r="A7" s="448"/>
      <c r="B7" s="387"/>
      <c r="C7" s="387"/>
      <c r="D7" s="87" t="s">
        <v>20</v>
      </c>
      <c r="E7" s="87" t="s">
        <v>36</v>
      </c>
      <c r="F7" s="469"/>
      <c r="G7" s="391"/>
      <c r="H7" s="387"/>
      <c r="I7" s="472"/>
      <c r="J7" s="391"/>
    </row>
    <row r="8" spans="1:15" ht="23.25" customHeight="1">
      <c r="A8" s="448"/>
      <c r="B8" s="388"/>
      <c r="C8" s="388"/>
      <c r="D8" s="87" t="s">
        <v>22</v>
      </c>
      <c r="E8" s="87" t="s">
        <v>30</v>
      </c>
      <c r="F8" s="469"/>
      <c r="G8" s="392"/>
      <c r="H8" s="388"/>
      <c r="I8" s="473"/>
      <c r="J8" s="392"/>
    </row>
    <row r="9" spans="1:15" ht="27" customHeight="1">
      <c r="A9" s="406" t="s">
        <v>26</v>
      </c>
      <c r="B9" s="400" t="s">
        <v>248</v>
      </c>
      <c r="C9" s="406" t="s">
        <v>15</v>
      </c>
      <c r="D9" s="87" t="s">
        <v>16</v>
      </c>
      <c r="E9" s="87" t="s">
        <v>92</v>
      </c>
      <c r="F9" s="448" t="s">
        <v>58</v>
      </c>
      <c r="G9" s="407">
        <f>15+10</f>
        <v>25</v>
      </c>
      <c r="H9" s="406" t="s">
        <v>211</v>
      </c>
      <c r="I9" s="465"/>
      <c r="J9" s="405"/>
    </row>
    <row r="10" spans="1:15" ht="27" customHeight="1">
      <c r="A10" s="474"/>
      <c r="B10" s="389"/>
      <c r="C10" s="387"/>
      <c r="D10" s="87" t="s">
        <v>18</v>
      </c>
      <c r="E10" s="87" t="s">
        <v>19</v>
      </c>
      <c r="F10" s="469"/>
      <c r="G10" s="391"/>
      <c r="H10" s="387"/>
      <c r="I10" s="435"/>
      <c r="J10" s="397"/>
    </row>
    <row r="11" spans="1:15" ht="27" customHeight="1">
      <c r="A11" s="474"/>
      <c r="B11" s="389"/>
      <c r="C11" s="387"/>
      <c r="D11" s="87" t="s">
        <v>20</v>
      </c>
      <c r="E11" s="87" t="s">
        <v>94</v>
      </c>
      <c r="F11" s="469"/>
      <c r="G11" s="391"/>
      <c r="H11" s="387"/>
      <c r="I11" s="435"/>
      <c r="J11" s="397"/>
    </row>
    <row r="12" spans="1:15" ht="27" customHeight="1">
      <c r="A12" s="475"/>
      <c r="B12" s="412"/>
      <c r="C12" s="388"/>
      <c r="D12" s="87" t="s">
        <v>22</v>
      </c>
      <c r="E12" s="87" t="s">
        <v>210</v>
      </c>
      <c r="F12" s="469"/>
      <c r="G12" s="392"/>
      <c r="H12" s="388"/>
      <c r="I12" s="436"/>
      <c r="J12" s="398"/>
    </row>
    <row r="13" spans="1:15" ht="135" customHeight="1">
      <c r="A13" s="407">
        <v>2</v>
      </c>
      <c r="B13" s="406" t="s">
        <v>212</v>
      </c>
      <c r="C13" s="406" t="s">
        <v>15</v>
      </c>
      <c r="D13" s="87" t="s">
        <v>16</v>
      </c>
      <c r="E13" s="87" t="s">
        <v>213</v>
      </c>
      <c r="F13" s="406" t="s">
        <v>222</v>
      </c>
      <c r="G13" s="470">
        <v>10</v>
      </c>
      <c r="H13" s="406" t="s">
        <v>215</v>
      </c>
      <c r="I13" s="476"/>
      <c r="J13" s="461"/>
    </row>
    <row r="14" spans="1:15" ht="14.45" customHeight="1">
      <c r="A14" s="391"/>
      <c r="B14" s="387"/>
      <c r="C14" s="387"/>
      <c r="D14" s="87" t="s">
        <v>18</v>
      </c>
      <c r="E14" s="87" t="s">
        <v>216</v>
      </c>
      <c r="F14" s="387"/>
      <c r="G14" s="387"/>
      <c r="H14" s="387"/>
      <c r="I14" s="477"/>
      <c r="J14" s="387"/>
    </row>
    <row r="15" spans="1:15" ht="14.45" customHeight="1">
      <c r="A15" s="391"/>
      <c r="B15" s="387"/>
      <c r="C15" s="387"/>
      <c r="D15" s="87" t="s">
        <v>20</v>
      </c>
      <c r="E15" s="87" t="s">
        <v>217</v>
      </c>
      <c r="F15" s="387"/>
      <c r="G15" s="387"/>
      <c r="H15" s="387"/>
      <c r="I15" s="477"/>
      <c r="J15" s="387"/>
    </row>
    <row r="16" spans="1:15" ht="22.5" customHeight="1">
      <c r="A16" s="392"/>
      <c r="B16" s="388"/>
      <c r="C16" s="388"/>
      <c r="D16" s="87" t="s">
        <v>22</v>
      </c>
      <c r="E16" s="87" t="s">
        <v>218</v>
      </c>
      <c r="F16" s="388"/>
      <c r="G16" s="388"/>
      <c r="H16" s="388"/>
      <c r="I16" s="478"/>
      <c r="J16" s="388"/>
    </row>
    <row r="17" spans="1:10" ht="244.5" customHeight="1">
      <c r="A17" s="7">
        <v>3</v>
      </c>
      <c r="B17" s="87" t="s">
        <v>67</v>
      </c>
      <c r="C17" s="87" t="s">
        <v>68</v>
      </c>
      <c r="D17" s="9" t="s">
        <v>69</v>
      </c>
      <c r="E17" s="87" t="s">
        <v>70</v>
      </c>
      <c r="F17" s="87" t="s">
        <v>71</v>
      </c>
      <c r="G17" s="7">
        <v>3</v>
      </c>
      <c r="H17" s="87" t="s">
        <v>82</v>
      </c>
      <c r="I17" s="28"/>
      <c r="J17" s="28"/>
    </row>
    <row r="18" spans="1:10" ht="120" customHeight="1">
      <c r="A18" s="7">
        <v>4</v>
      </c>
      <c r="B18" s="87" t="s">
        <v>72</v>
      </c>
      <c r="C18" s="87" t="s">
        <v>54</v>
      </c>
      <c r="D18" s="9" t="s">
        <v>69</v>
      </c>
      <c r="E18" s="4">
        <v>1</v>
      </c>
      <c r="F18" s="87" t="s">
        <v>58</v>
      </c>
      <c r="G18" s="7">
        <v>2</v>
      </c>
      <c r="H18" s="87" t="s">
        <v>73</v>
      </c>
      <c r="I18" s="28"/>
      <c r="J18" s="28"/>
    </row>
    <row r="19" spans="1:10" ht="93.6" customHeight="1">
      <c r="A19" s="7">
        <v>5</v>
      </c>
      <c r="B19" s="87" t="s">
        <v>132</v>
      </c>
      <c r="C19" s="87" t="s">
        <v>15</v>
      </c>
      <c r="D19" s="87" t="s">
        <v>65</v>
      </c>
      <c r="E19" s="87" t="s">
        <v>133</v>
      </c>
      <c r="F19" s="87" t="s">
        <v>58</v>
      </c>
      <c r="G19" s="62">
        <v>3</v>
      </c>
      <c r="H19" s="87" t="s">
        <v>134</v>
      </c>
      <c r="I19" s="3"/>
      <c r="J19" s="3"/>
    </row>
    <row r="20" spans="1:10" ht="75" customHeight="1">
      <c r="A20" s="32">
        <v>6</v>
      </c>
      <c r="B20" s="36" t="s">
        <v>135</v>
      </c>
      <c r="C20" s="36" t="s">
        <v>136</v>
      </c>
      <c r="D20" s="36" t="s">
        <v>65</v>
      </c>
      <c r="E20" s="31">
        <v>1</v>
      </c>
      <c r="F20" s="36" t="s">
        <v>58</v>
      </c>
      <c r="G20" s="30">
        <v>5</v>
      </c>
      <c r="H20" s="36" t="s">
        <v>73</v>
      </c>
      <c r="I20" s="29"/>
      <c r="J20" s="29"/>
    </row>
    <row r="21" spans="1:10" s="23" customFormat="1" ht="15" customHeight="1">
      <c r="A21" s="372">
        <v>7</v>
      </c>
      <c r="B21" s="360" t="s">
        <v>234</v>
      </c>
      <c r="C21" s="360" t="s">
        <v>15</v>
      </c>
      <c r="D21" s="36" t="s">
        <v>16</v>
      </c>
      <c r="E21" s="36" t="s">
        <v>262</v>
      </c>
      <c r="F21" s="360" t="s">
        <v>52</v>
      </c>
      <c r="G21" s="337">
        <v>7</v>
      </c>
      <c r="H21" s="351" t="s">
        <v>241</v>
      </c>
      <c r="I21" s="354"/>
      <c r="J21" s="357"/>
    </row>
    <row r="22" spans="1:10" s="23" customFormat="1">
      <c r="A22" s="361"/>
      <c r="B22" s="361"/>
      <c r="C22" s="361"/>
      <c r="D22" s="36" t="s">
        <v>18</v>
      </c>
      <c r="E22" s="30">
        <v>80</v>
      </c>
      <c r="F22" s="361"/>
      <c r="G22" s="341"/>
      <c r="H22" s="352"/>
      <c r="I22" s="355"/>
      <c r="J22" s="358"/>
    </row>
    <row r="23" spans="1:10" s="23" customFormat="1">
      <c r="A23" s="361"/>
      <c r="B23" s="361"/>
      <c r="C23" s="361"/>
      <c r="D23" s="36" t="s">
        <v>20</v>
      </c>
      <c r="E23" s="36" t="s">
        <v>263</v>
      </c>
      <c r="F23" s="361"/>
      <c r="G23" s="341"/>
      <c r="H23" s="352"/>
      <c r="I23" s="355"/>
      <c r="J23" s="358"/>
    </row>
    <row r="24" spans="1:10" s="23" customFormat="1">
      <c r="A24" s="362"/>
      <c r="B24" s="362"/>
      <c r="C24" s="362"/>
      <c r="D24" s="36" t="s">
        <v>22</v>
      </c>
      <c r="E24" s="36" t="s">
        <v>261</v>
      </c>
      <c r="F24" s="362"/>
      <c r="G24" s="342"/>
      <c r="H24" s="353"/>
      <c r="I24" s="356"/>
      <c r="J24" s="359"/>
    </row>
    <row r="25" spans="1:10" s="149" customFormat="1" ht="135" customHeight="1">
      <c r="A25" s="32">
        <v>8</v>
      </c>
      <c r="B25" s="36" t="s">
        <v>138</v>
      </c>
      <c r="C25" s="36" t="s">
        <v>77</v>
      </c>
      <c r="D25" s="36" t="s">
        <v>65</v>
      </c>
      <c r="E25" s="36" t="s">
        <v>78</v>
      </c>
      <c r="F25" s="36" t="s">
        <v>79</v>
      </c>
      <c r="G25" s="30">
        <v>5</v>
      </c>
      <c r="H25" s="36" t="s">
        <v>287</v>
      </c>
      <c r="I25" s="36"/>
      <c r="J25" s="29"/>
    </row>
    <row r="26" spans="1:10" ht="105" customHeight="1">
      <c r="A26" s="7">
        <v>9</v>
      </c>
      <c r="B26" s="87" t="s">
        <v>139</v>
      </c>
      <c r="C26" s="87" t="s">
        <v>140</v>
      </c>
      <c r="D26" s="87" t="s">
        <v>65</v>
      </c>
      <c r="E26" s="62">
        <v>0</v>
      </c>
      <c r="F26" s="87" t="s">
        <v>79</v>
      </c>
      <c r="G26" s="62">
        <v>5</v>
      </c>
      <c r="H26" s="87" t="s">
        <v>141</v>
      </c>
      <c r="I26" s="3"/>
      <c r="J26" s="3"/>
    </row>
    <row r="27" spans="1:10" ht="15.75" customHeight="1">
      <c r="A27" s="6"/>
      <c r="B27" s="9" t="s">
        <v>80</v>
      </c>
      <c r="C27" s="3"/>
      <c r="D27" s="3"/>
      <c r="E27" s="3"/>
      <c r="F27" s="3"/>
      <c r="G27" s="7">
        <f>G4+G13+G17+G18+G19+G20+G25+G26+G21</f>
        <v>100</v>
      </c>
      <c r="H27" s="3"/>
      <c r="I27" s="3"/>
      <c r="J27" s="61">
        <f>J5+J9+J13+J17+J18+J19+J20+J25+J26+J21</f>
        <v>0</v>
      </c>
    </row>
    <row r="28" spans="1:10" ht="30" customHeight="1">
      <c r="A28" s="1"/>
      <c r="B28" s="5" t="s">
        <v>81</v>
      </c>
      <c r="C28" s="1"/>
      <c r="D28" s="1"/>
      <c r="E28" s="1"/>
      <c r="F28" s="1"/>
      <c r="G28" s="1"/>
      <c r="H28" s="1"/>
      <c r="I28" s="237"/>
      <c r="J28" s="237"/>
    </row>
    <row r="29" spans="1:10" ht="30" customHeight="1">
      <c r="F29" s="66"/>
      <c r="G29" s="67"/>
    </row>
    <row r="30" spans="1:10" ht="13.5" customHeight="1"/>
    <row r="31" spans="1:10" ht="13.5" customHeight="1"/>
    <row r="32" spans="1:10" ht="82.5" customHeight="1"/>
    <row r="33" spans="1:10" ht="13.5" customHeight="1">
      <c r="A33" s="1"/>
      <c r="B33" s="1"/>
      <c r="C33" s="1"/>
      <c r="D33" s="1"/>
      <c r="E33" s="1"/>
      <c r="F33" s="1"/>
      <c r="G33" s="1"/>
      <c r="H33" s="1"/>
      <c r="I33" s="237"/>
      <c r="J33" s="237"/>
    </row>
  </sheetData>
  <mergeCells count="35">
    <mergeCell ref="H21:H24"/>
    <mergeCell ref="I21:I24"/>
    <mergeCell ref="J21:J24"/>
    <mergeCell ref="A21:A24"/>
    <mergeCell ref="B21:B24"/>
    <mergeCell ref="C21:C24"/>
    <mergeCell ref="F21:F24"/>
    <mergeCell ref="G21:G24"/>
    <mergeCell ref="I1:J1"/>
    <mergeCell ref="H9:H12"/>
    <mergeCell ref="J9:J12"/>
    <mergeCell ref="I9:I12"/>
    <mergeCell ref="G9:G12"/>
    <mergeCell ref="I5:I8"/>
    <mergeCell ref="J5:J8"/>
    <mergeCell ref="A2:J2"/>
    <mergeCell ref="B4:D4"/>
    <mergeCell ref="A5:A8"/>
    <mergeCell ref="B5:B8"/>
    <mergeCell ref="C5:C8"/>
    <mergeCell ref="F5:F8"/>
    <mergeCell ref="G5:G8"/>
    <mergeCell ref="H5:H8"/>
    <mergeCell ref="C9:C12"/>
    <mergeCell ref="F9:F12"/>
    <mergeCell ref="A9:A12"/>
    <mergeCell ref="B9:B12"/>
    <mergeCell ref="G13:G16"/>
    <mergeCell ref="H13:H16"/>
    <mergeCell ref="I13:I16"/>
    <mergeCell ref="J13:J16"/>
    <mergeCell ref="A13:A16"/>
    <mergeCell ref="B13:B16"/>
    <mergeCell ref="C13:C16"/>
    <mergeCell ref="F13:F16"/>
  </mergeCells>
  <pageMargins left="0.31496062992125984" right="0.31496062992125984" top="0" bottom="0" header="0.31496062992125984" footer="0.31496062992125984"/>
  <pageSetup scale="50" orientation="portrait" r:id="rId1"/>
  <headerFooter>
    <oddFooter>&amp;C&amp;"Helvetica Neue,Regular"&amp;12&amp;K000000&amp;P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showGridLines="0" view="pageBreakPreview" topLeftCell="F1" zoomScale="80" zoomScaleNormal="80" zoomScaleSheetLayoutView="80" workbookViewId="0">
      <selection activeCell="I1" sqref="I1:J1"/>
    </sheetView>
  </sheetViews>
  <sheetFormatPr defaultColWidth="8.85546875" defaultRowHeight="15" customHeight="1"/>
  <cols>
    <col min="1" max="1" width="7.42578125" style="21" customWidth="1"/>
    <col min="2" max="2" width="26.7109375" style="21" customWidth="1"/>
    <col min="3" max="3" width="13.140625" style="21" customWidth="1"/>
    <col min="4" max="4" width="24.42578125" style="21" customWidth="1"/>
    <col min="5" max="5" width="14.140625" style="21" customWidth="1"/>
    <col min="6" max="6" width="22.140625" style="21" customWidth="1"/>
    <col min="7" max="7" width="13" style="21" customWidth="1"/>
    <col min="8" max="8" width="43.85546875" style="21" customWidth="1"/>
    <col min="9" max="9" width="16.42578125" style="21" customWidth="1"/>
    <col min="10" max="10" width="48.28515625" style="21" customWidth="1"/>
    <col min="11" max="11" width="12.28515625" style="21" customWidth="1"/>
    <col min="12" max="12" width="62.42578125" style="21" customWidth="1"/>
    <col min="13" max="13" width="8.85546875" style="21" customWidth="1"/>
    <col min="14" max="16384" width="8.85546875" style="21"/>
  </cols>
  <sheetData>
    <row r="1" spans="1:15" ht="105" customHeight="1">
      <c r="A1" s="41"/>
      <c r="B1" s="41"/>
      <c r="C1" s="41"/>
      <c r="D1" s="41"/>
      <c r="E1" s="41"/>
      <c r="F1" s="41"/>
      <c r="G1" s="41"/>
      <c r="H1" s="41"/>
      <c r="I1" s="41"/>
      <c r="J1" s="39" t="s">
        <v>369</v>
      </c>
      <c r="K1" s="40"/>
      <c r="L1" s="40"/>
    </row>
    <row r="2" spans="1:15" ht="46.5" customHeight="1">
      <c r="A2" s="350" t="s">
        <v>223</v>
      </c>
      <c r="B2" s="488"/>
      <c r="C2" s="488"/>
      <c r="D2" s="488"/>
      <c r="E2" s="488"/>
      <c r="F2" s="488"/>
      <c r="G2" s="488"/>
      <c r="H2" s="488"/>
      <c r="I2" s="488"/>
      <c r="J2" s="488"/>
      <c r="K2" s="40"/>
      <c r="L2" s="40"/>
    </row>
    <row r="3" spans="1:15" ht="45" customHeight="1">
      <c r="A3" s="74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158</v>
      </c>
      <c r="H3" s="74" t="s">
        <v>7</v>
      </c>
      <c r="I3" s="74" t="s">
        <v>8</v>
      </c>
      <c r="J3" s="74" t="s">
        <v>9</v>
      </c>
      <c r="K3" s="40"/>
      <c r="L3" s="40"/>
    </row>
    <row r="4" spans="1:15" ht="49.5" customHeight="1">
      <c r="A4" s="74" t="s">
        <v>142</v>
      </c>
      <c r="B4" s="326" t="s">
        <v>123</v>
      </c>
      <c r="C4" s="327"/>
      <c r="D4" s="327"/>
      <c r="E4" s="75"/>
      <c r="F4" s="75"/>
      <c r="G4" s="79">
        <f>G5</f>
        <v>60</v>
      </c>
      <c r="H4" s="75"/>
      <c r="I4" s="75"/>
      <c r="J4" s="75"/>
      <c r="K4" s="40"/>
      <c r="L4" s="40"/>
      <c r="O4" s="24"/>
    </row>
    <row r="5" spans="1:15" ht="28.5" customHeight="1">
      <c r="A5" s="447" t="s">
        <v>11</v>
      </c>
      <c r="B5" s="386" t="s">
        <v>172</v>
      </c>
      <c r="C5" s="386" t="s">
        <v>15</v>
      </c>
      <c r="D5" s="86" t="s">
        <v>16</v>
      </c>
      <c r="E5" s="86" t="s">
        <v>33</v>
      </c>
      <c r="F5" s="447" t="s">
        <v>58</v>
      </c>
      <c r="G5" s="390">
        <f>15+45</f>
        <v>60</v>
      </c>
      <c r="H5" s="386" t="s">
        <v>173</v>
      </c>
      <c r="I5" s="484"/>
      <c r="J5" s="486"/>
      <c r="K5" s="40"/>
      <c r="L5" s="48"/>
    </row>
    <row r="6" spans="1:15" ht="28.5" customHeight="1">
      <c r="A6" s="448"/>
      <c r="B6" s="387"/>
      <c r="C6" s="387"/>
      <c r="D6" s="87" t="s">
        <v>18</v>
      </c>
      <c r="E6" s="87" t="s">
        <v>35</v>
      </c>
      <c r="F6" s="469"/>
      <c r="G6" s="391"/>
      <c r="H6" s="387"/>
      <c r="I6" s="484"/>
      <c r="J6" s="486"/>
      <c r="K6" s="40"/>
      <c r="L6" s="40"/>
    </row>
    <row r="7" spans="1:15" ht="21.75" customHeight="1">
      <c r="A7" s="448"/>
      <c r="B7" s="387"/>
      <c r="C7" s="387"/>
      <c r="D7" s="87" t="s">
        <v>20</v>
      </c>
      <c r="E7" s="87" t="s">
        <v>36</v>
      </c>
      <c r="F7" s="469"/>
      <c r="G7" s="391"/>
      <c r="H7" s="387"/>
      <c r="I7" s="484"/>
      <c r="J7" s="486"/>
      <c r="K7" s="40"/>
      <c r="L7" s="40"/>
    </row>
    <row r="8" spans="1:15" ht="25.5" customHeight="1">
      <c r="A8" s="448"/>
      <c r="B8" s="388"/>
      <c r="C8" s="388"/>
      <c r="D8" s="87" t="s">
        <v>22</v>
      </c>
      <c r="E8" s="87" t="s">
        <v>30</v>
      </c>
      <c r="F8" s="469"/>
      <c r="G8" s="392"/>
      <c r="H8" s="388"/>
      <c r="I8" s="485"/>
      <c r="J8" s="487"/>
      <c r="K8" s="40"/>
      <c r="L8" s="40"/>
    </row>
    <row r="9" spans="1:15" ht="111.75" customHeight="1">
      <c r="A9" s="407">
        <v>2</v>
      </c>
      <c r="B9" s="406" t="s">
        <v>212</v>
      </c>
      <c r="C9" s="406" t="s">
        <v>15</v>
      </c>
      <c r="D9" s="87" t="s">
        <v>16</v>
      </c>
      <c r="E9" s="87" t="s">
        <v>213</v>
      </c>
      <c r="F9" s="406" t="s">
        <v>224</v>
      </c>
      <c r="G9" s="470">
        <v>10</v>
      </c>
      <c r="H9" s="406" t="s">
        <v>215</v>
      </c>
      <c r="I9" s="461"/>
      <c r="J9" s="489"/>
      <c r="K9" s="40"/>
      <c r="L9" s="40"/>
    </row>
    <row r="10" spans="1:15" ht="14.45" customHeight="1">
      <c r="A10" s="391"/>
      <c r="B10" s="387"/>
      <c r="C10" s="387"/>
      <c r="D10" s="87" t="s">
        <v>18</v>
      </c>
      <c r="E10" s="87" t="s">
        <v>216</v>
      </c>
      <c r="F10" s="387"/>
      <c r="G10" s="387"/>
      <c r="H10" s="387"/>
      <c r="I10" s="387"/>
      <c r="J10" s="490"/>
      <c r="K10" s="40"/>
      <c r="L10" s="40"/>
    </row>
    <row r="11" spans="1:15" ht="14.45" customHeight="1">
      <c r="A11" s="391"/>
      <c r="B11" s="387"/>
      <c r="C11" s="387"/>
      <c r="D11" s="87" t="s">
        <v>20</v>
      </c>
      <c r="E11" s="87" t="s">
        <v>217</v>
      </c>
      <c r="F11" s="387"/>
      <c r="G11" s="387"/>
      <c r="H11" s="387"/>
      <c r="I11" s="387"/>
      <c r="J11" s="490"/>
      <c r="K11" s="40"/>
      <c r="L11" s="40"/>
    </row>
    <row r="12" spans="1:15" ht="12.75" customHeight="1">
      <c r="A12" s="392"/>
      <c r="B12" s="388"/>
      <c r="C12" s="388"/>
      <c r="D12" s="87" t="s">
        <v>22</v>
      </c>
      <c r="E12" s="87" t="s">
        <v>218</v>
      </c>
      <c r="F12" s="388"/>
      <c r="G12" s="388"/>
      <c r="H12" s="388"/>
      <c r="I12" s="388"/>
      <c r="J12" s="491"/>
      <c r="K12" s="40"/>
      <c r="L12" s="40"/>
    </row>
    <row r="13" spans="1:15" ht="167.25" customHeight="1">
      <c r="A13" s="7">
        <v>3</v>
      </c>
      <c r="B13" s="87" t="s">
        <v>67</v>
      </c>
      <c r="C13" s="87" t="s">
        <v>68</v>
      </c>
      <c r="D13" s="9" t="s">
        <v>69</v>
      </c>
      <c r="E13" s="87" t="s">
        <v>70</v>
      </c>
      <c r="F13" s="87" t="s">
        <v>71</v>
      </c>
      <c r="G13" s="7">
        <v>3</v>
      </c>
      <c r="H13" s="87" t="s">
        <v>82</v>
      </c>
      <c r="I13" s="28"/>
      <c r="J13" s="28"/>
      <c r="K13" s="40"/>
      <c r="L13" s="40"/>
    </row>
    <row r="14" spans="1:15" ht="128.25" customHeight="1">
      <c r="A14" s="7">
        <v>4</v>
      </c>
      <c r="B14" s="87" t="s">
        <v>72</v>
      </c>
      <c r="C14" s="87" t="s">
        <v>54</v>
      </c>
      <c r="D14" s="9" t="s">
        <v>69</v>
      </c>
      <c r="E14" s="4">
        <v>1</v>
      </c>
      <c r="F14" s="87" t="s">
        <v>58</v>
      </c>
      <c r="G14" s="7">
        <v>2</v>
      </c>
      <c r="H14" s="87" t="s">
        <v>73</v>
      </c>
      <c r="I14" s="28"/>
      <c r="J14" s="28"/>
      <c r="K14" s="40"/>
      <c r="L14" s="40"/>
    </row>
    <row r="15" spans="1:15" ht="128.25" customHeight="1">
      <c r="A15" s="7">
        <v>5</v>
      </c>
      <c r="B15" s="87" t="s">
        <v>132</v>
      </c>
      <c r="C15" s="87" t="s">
        <v>15</v>
      </c>
      <c r="D15" s="87" t="s">
        <v>65</v>
      </c>
      <c r="E15" s="87" t="s">
        <v>133</v>
      </c>
      <c r="F15" s="87" t="s">
        <v>58</v>
      </c>
      <c r="G15" s="62">
        <v>3</v>
      </c>
      <c r="H15" s="87" t="s">
        <v>134</v>
      </c>
      <c r="I15" s="3"/>
      <c r="J15" s="95"/>
      <c r="K15" s="40"/>
      <c r="L15" s="40"/>
    </row>
    <row r="16" spans="1:15" ht="128.25" customHeight="1">
      <c r="A16" s="27">
        <v>6</v>
      </c>
      <c r="B16" s="64" t="s">
        <v>135</v>
      </c>
      <c r="C16" s="64" t="s">
        <v>136</v>
      </c>
      <c r="D16" s="64" t="s">
        <v>65</v>
      </c>
      <c r="E16" s="25">
        <v>1</v>
      </c>
      <c r="F16" s="64" t="s">
        <v>58</v>
      </c>
      <c r="G16" s="65">
        <v>5</v>
      </c>
      <c r="H16" s="64" t="s">
        <v>73</v>
      </c>
      <c r="I16" s="96"/>
      <c r="J16" s="99"/>
      <c r="K16" s="40"/>
      <c r="L16" s="40"/>
    </row>
    <row r="17" spans="1:12" s="23" customFormat="1" ht="15" customHeight="1">
      <c r="A17" s="372">
        <v>7</v>
      </c>
      <c r="B17" s="360" t="s">
        <v>234</v>
      </c>
      <c r="C17" s="360" t="s">
        <v>15</v>
      </c>
      <c r="D17" s="36" t="s">
        <v>16</v>
      </c>
      <c r="E17" s="36" t="s">
        <v>262</v>
      </c>
      <c r="F17" s="360" t="s">
        <v>52</v>
      </c>
      <c r="G17" s="337">
        <v>7</v>
      </c>
      <c r="H17" s="351" t="s">
        <v>235</v>
      </c>
      <c r="I17" s="354"/>
      <c r="J17" s="357"/>
      <c r="K17" s="40"/>
      <c r="L17" s="40"/>
    </row>
    <row r="18" spans="1:12" s="23" customFormat="1">
      <c r="A18" s="361"/>
      <c r="B18" s="361"/>
      <c r="C18" s="361"/>
      <c r="D18" s="36" t="s">
        <v>18</v>
      </c>
      <c r="E18" s="30">
        <v>80</v>
      </c>
      <c r="F18" s="361"/>
      <c r="G18" s="341"/>
      <c r="H18" s="352"/>
      <c r="I18" s="355"/>
      <c r="J18" s="358"/>
      <c r="K18" s="40"/>
      <c r="L18" s="40"/>
    </row>
    <row r="19" spans="1:12" s="23" customFormat="1">
      <c r="A19" s="361"/>
      <c r="B19" s="361"/>
      <c r="C19" s="361"/>
      <c r="D19" s="36" t="s">
        <v>20</v>
      </c>
      <c r="E19" s="36" t="s">
        <v>263</v>
      </c>
      <c r="F19" s="361"/>
      <c r="G19" s="341"/>
      <c r="H19" s="352"/>
      <c r="I19" s="355"/>
      <c r="J19" s="358"/>
      <c r="K19" s="40"/>
      <c r="L19" s="40"/>
    </row>
    <row r="20" spans="1:12" s="23" customFormat="1">
      <c r="A20" s="362"/>
      <c r="B20" s="362"/>
      <c r="C20" s="362"/>
      <c r="D20" s="36" t="s">
        <v>22</v>
      </c>
      <c r="E20" s="36" t="s">
        <v>261</v>
      </c>
      <c r="F20" s="362"/>
      <c r="G20" s="342"/>
      <c r="H20" s="353"/>
      <c r="I20" s="356"/>
      <c r="J20" s="359"/>
      <c r="K20" s="40"/>
      <c r="L20" s="40"/>
    </row>
    <row r="21" spans="1:12" s="149" customFormat="1" ht="128.25" customHeight="1">
      <c r="A21" s="32">
        <v>8</v>
      </c>
      <c r="B21" s="36" t="s">
        <v>138</v>
      </c>
      <c r="C21" s="36" t="s">
        <v>77</v>
      </c>
      <c r="D21" s="36" t="s">
        <v>65</v>
      </c>
      <c r="E21" s="36" t="s">
        <v>78</v>
      </c>
      <c r="F21" s="36" t="s">
        <v>79</v>
      </c>
      <c r="G21" s="30">
        <v>5</v>
      </c>
      <c r="H21" s="36" t="s">
        <v>287</v>
      </c>
      <c r="I21" s="36"/>
      <c r="J21" s="275"/>
      <c r="K21" s="148"/>
      <c r="L21" s="148"/>
    </row>
    <row r="22" spans="1:12" ht="128.25" customHeight="1">
      <c r="A22" s="49">
        <v>9</v>
      </c>
      <c r="B22" s="35" t="s">
        <v>139</v>
      </c>
      <c r="C22" s="35" t="s">
        <v>140</v>
      </c>
      <c r="D22" s="35" t="s">
        <v>65</v>
      </c>
      <c r="E22" s="33">
        <v>0</v>
      </c>
      <c r="F22" s="35" t="s">
        <v>79</v>
      </c>
      <c r="G22" s="33">
        <v>5</v>
      </c>
      <c r="H22" s="35" t="s">
        <v>141</v>
      </c>
      <c r="I22" s="100"/>
      <c r="J22" s="101"/>
      <c r="K22" s="40"/>
      <c r="L22" s="40"/>
    </row>
    <row r="23" spans="1:12" ht="14.45" customHeight="1">
      <c r="A23" s="50"/>
      <c r="B23" s="85" t="s">
        <v>80</v>
      </c>
      <c r="C23" s="83"/>
      <c r="D23" s="83"/>
      <c r="E23" s="83"/>
      <c r="F23" s="83"/>
      <c r="G23" s="82">
        <f>G4+G9+G13+G14+G15+G16+G21+G22+G17</f>
        <v>100</v>
      </c>
      <c r="H23" s="83"/>
      <c r="I23" s="83"/>
      <c r="J23" s="84">
        <f>J5+J9+J13+J14+J15+J16+J21+J22+J17</f>
        <v>0</v>
      </c>
      <c r="K23" s="40"/>
      <c r="L23" s="40"/>
    </row>
    <row r="24" spans="1:12" ht="36" customHeight="1">
      <c r="A24" s="23"/>
      <c r="B24" s="5" t="s">
        <v>81</v>
      </c>
      <c r="C24" s="23"/>
      <c r="D24" s="23"/>
      <c r="E24" s="23"/>
      <c r="F24" s="23"/>
      <c r="G24" s="23"/>
      <c r="H24" s="23"/>
      <c r="I24" s="23"/>
      <c r="J24" s="23"/>
    </row>
    <row r="25" spans="1:12" ht="36.75" customHeight="1">
      <c r="H25" s="66"/>
    </row>
  </sheetData>
  <mergeCells count="26">
    <mergeCell ref="H17:H20"/>
    <mergeCell ref="I17:I20"/>
    <mergeCell ref="J17:J20"/>
    <mergeCell ref="A17:A20"/>
    <mergeCell ref="B17:B20"/>
    <mergeCell ref="C17:C20"/>
    <mergeCell ref="F17:F20"/>
    <mergeCell ref="G17:G20"/>
    <mergeCell ref="J9:J12"/>
    <mergeCell ref="F9:F12"/>
    <mergeCell ref="G9:G12"/>
    <mergeCell ref="A9:A12"/>
    <mergeCell ref="B9:B12"/>
    <mergeCell ref="C9:C12"/>
    <mergeCell ref="H9:H12"/>
    <mergeCell ref="I9:I12"/>
    <mergeCell ref="H5:H8"/>
    <mergeCell ref="I5:I8"/>
    <mergeCell ref="J5:J8"/>
    <mergeCell ref="A2:J2"/>
    <mergeCell ref="B4:D4"/>
    <mergeCell ref="A5:A8"/>
    <mergeCell ref="B5:B8"/>
    <mergeCell ref="C5:C8"/>
    <mergeCell ref="F5:F8"/>
    <mergeCell ref="G5:G8"/>
  </mergeCells>
  <pageMargins left="0.31496062992125984" right="0.31496062992125984" top="0" bottom="0" header="0.31496062992125984" footer="0.31496062992125984"/>
  <pageSetup scale="43" orientation="portrait" r:id="rId1"/>
  <headerFooter>
    <oddFooter>&amp;C&amp;"Helvetica Neue,Regular"&amp;12&amp;K000000&amp;P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view="pageBreakPreview" zoomScale="80" zoomScaleNormal="90" zoomScaleSheetLayoutView="80" workbookViewId="0">
      <selection activeCell="I1" sqref="I1:J1"/>
    </sheetView>
  </sheetViews>
  <sheetFormatPr defaultColWidth="8.85546875" defaultRowHeight="15" customHeight="1"/>
  <cols>
    <col min="1" max="1" width="6.7109375" style="203" customWidth="1"/>
    <col min="2" max="2" width="34.7109375" style="203" customWidth="1"/>
    <col min="3" max="3" width="13.28515625" style="203" customWidth="1"/>
    <col min="4" max="4" width="26.85546875" style="217" customWidth="1"/>
    <col min="5" max="5" width="16.42578125" style="217" customWidth="1"/>
    <col min="6" max="6" width="18.42578125" style="203" customWidth="1"/>
    <col min="7" max="7" width="12" style="203" customWidth="1"/>
    <col min="8" max="8" width="45.28515625" style="203" customWidth="1"/>
    <col min="9" max="9" width="8.140625" style="217" customWidth="1"/>
    <col min="10" max="10" width="43.140625" style="217" customWidth="1"/>
    <col min="11" max="11" width="8.85546875" style="203" customWidth="1"/>
    <col min="12" max="16384" width="8.85546875" style="203"/>
  </cols>
  <sheetData>
    <row r="1" spans="1:15" ht="105" customHeight="1">
      <c r="A1" s="202"/>
      <c r="B1" s="202"/>
      <c r="C1" s="202"/>
      <c r="D1" s="202"/>
      <c r="E1" s="202"/>
      <c r="F1" s="202"/>
      <c r="G1" s="202"/>
      <c r="H1" s="202"/>
      <c r="I1" s="202"/>
      <c r="J1" s="39" t="s">
        <v>370</v>
      </c>
    </row>
    <row r="2" spans="1:15" ht="33.75" customHeight="1">
      <c r="A2" s="320" t="s">
        <v>307</v>
      </c>
      <c r="B2" s="321"/>
      <c r="C2" s="321"/>
      <c r="D2" s="321"/>
      <c r="E2" s="321"/>
      <c r="F2" s="321"/>
      <c r="G2" s="321"/>
      <c r="H2" s="321"/>
      <c r="I2" s="321"/>
      <c r="J2" s="321"/>
    </row>
    <row r="3" spans="1:15" ht="45" customHeight="1">
      <c r="A3" s="205" t="s">
        <v>309</v>
      </c>
      <c r="B3" s="205" t="s">
        <v>1</v>
      </c>
      <c r="C3" s="206" t="s">
        <v>2</v>
      </c>
      <c r="D3" s="205" t="s">
        <v>3</v>
      </c>
      <c r="E3" s="205" t="s">
        <v>4</v>
      </c>
      <c r="F3" s="206" t="s">
        <v>5</v>
      </c>
      <c r="G3" s="207" t="s">
        <v>6</v>
      </c>
      <c r="H3" s="206" t="s">
        <v>7</v>
      </c>
      <c r="I3" s="209" t="s">
        <v>8</v>
      </c>
      <c r="J3" s="209" t="s">
        <v>9</v>
      </c>
    </row>
    <row r="4" spans="1:15" ht="61.5" customHeight="1">
      <c r="A4" s="205" t="s">
        <v>142</v>
      </c>
      <c r="B4" s="494" t="s">
        <v>310</v>
      </c>
      <c r="C4" s="494"/>
      <c r="D4" s="494"/>
      <c r="E4" s="205" t="s">
        <v>261</v>
      </c>
      <c r="F4" s="494" t="s">
        <v>58</v>
      </c>
      <c r="G4" s="205">
        <v>45</v>
      </c>
      <c r="H4" s="208"/>
      <c r="I4" s="209"/>
      <c r="J4" s="209"/>
      <c r="O4" s="204"/>
    </row>
    <row r="5" spans="1:15" ht="21.75" customHeight="1">
      <c r="A5" s="493" t="s">
        <v>11</v>
      </c>
      <c r="B5" s="494" t="s">
        <v>172</v>
      </c>
      <c r="C5" s="494" t="s">
        <v>15</v>
      </c>
      <c r="D5" s="205" t="s">
        <v>16</v>
      </c>
      <c r="E5" s="205" t="s">
        <v>33</v>
      </c>
      <c r="F5" s="494"/>
      <c r="G5" s="493">
        <v>13</v>
      </c>
      <c r="H5" s="494" t="s">
        <v>311</v>
      </c>
      <c r="I5" s="496"/>
      <c r="J5" s="493"/>
    </row>
    <row r="6" spans="1:15" ht="27.75" customHeight="1">
      <c r="A6" s="493"/>
      <c r="B6" s="494"/>
      <c r="C6" s="494"/>
      <c r="D6" s="205" t="s">
        <v>18</v>
      </c>
      <c r="E6" s="205" t="s">
        <v>35</v>
      </c>
      <c r="F6" s="494"/>
      <c r="G6" s="493"/>
      <c r="H6" s="494"/>
      <c r="I6" s="493"/>
      <c r="J6" s="493"/>
    </row>
    <row r="7" spans="1:15" ht="21" customHeight="1">
      <c r="A7" s="493"/>
      <c r="B7" s="494"/>
      <c r="C7" s="494"/>
      <c r="D7" s="205" t="s">
        <v>20</v>
      </c>
      <c r="E7" s="205" t="s">
        <v>36</v>
      </c>
      <c r="F7" s="494"/>
      <c r="G7" s="493"/>
      <c r="H7" s="494"/>
      <c r="I7" s="493"/>
      <c r="J7" s="493"/>
    </row>
    <row r="8" spans="1:15" ht="16.5" customHeight="1">
      <c r="A8" s="493"/>
      <c r="B8" s="494"/>
      <c r="C8" s="494"/>
      <c r="D8" s="205" t="s">
        <v>22</v>
      </c>
      <c r="E8" s="205" t="s">
        <v>30</v>
      </c>
      <c r="F8" s="494"/>
      <c r="G8" s="493"/>
      <c r="H8" s="494"/>
      <c r="I8" s="493"/>
      <c r="J8" s="493"/>
    </row>
    <row r="9" spans="1:15" ht="39" customHeight="1">
      <c r="A9" s="205" t="s">
        <v>26</v>
      </c>
      <c r="B9" s="499" t="s">
        <v>312</v>
      </c>
      <c r="C9" s="499"/>
      <c r="D9" s="499"/>
      <c r="E9" s="205" t="s">
        <v>265</v>
      </c>
      <c r="F9" s="494"/>
      <c r="G9" s="205">
        <v>20</v>
      </c>
      <c r="H9" s="208"/>
      <c r="I9" s="209"/>
      <c r="J9" s="209"/>
    </row>
    <row r="10" spans="1:15" ht="22.5" customHeight="1">
      <c r="A10" s="493" t="s">
        <v>28</v>
      </c>
      <c r="B10" s="494" t="s">
        <v>175</v>
      </c>
      <c r="C10" s="494" t="s">
        <v>15</v>
      </c>
      <c r="D10" s="205" t="s">
        <v>16</v>
      </c>
      <c r="E10" s="205" t="s">
        <v>92</v>
      </c>
      <c r="F10" s="494"/>
      <c r="G10" s="493">
        <v>10</v>
      </c>
      <c r="H10" s="494" t="s">
        <v>313</v>
      </c>
      <c r="I10" s="496"/>
      <c r="J10" s="493"/>
    </row>
    <row r="11" spans="1:15" ht="21.75" customHeight="1">
      <c r="A11" s="493"/>
      <c r="B11" s="494"/>
      <c r="C11" s="494"/>
      <c r="D11" s="205" t="s">
        <v>18</v>
      </c>
      <c r="E11" s="205" t="s">
        <v>19</v>
      </c>
      <c r="F11" s="494"/>
      <c r="G11" s="493"/>
      <c r="H11" s="494"/>
      <c r="I11" s="493"/>
      <c r="J11" s="493"/>
    </row>
    <row r="12" spans="1:15" ht="25.5" customHeight="1">
      <c r="A12" s="493"/>
      <c r="B12" s="494"/>
      <c r="C12" s="494"/>
      <c r="D12" s="205" t="s">
        <v>20</v>
      </c>
      <c r="E12" s="205" t="s">
        <v>94</v>
      </c>
      <c r="F12" s="494"/>
      <c r="G12" s="493"/>
      <c r="H12" s="494"/>
      <c r="I12" s="493"/>
      <c r="J12" s="493"/>
    </row>
    <row r="13" spans="1:15" ht="20.25" customHeight="1">
      <c r="A13" s="493"/>
      <c r="B13" s="494"/>
      <c r="C13" s="494"/>
      <c r="D13" s="205" t="s">
        <v>22</v>
      </c>
      <c r="E13" s="205" t="s">
        <v>210</v>
      </c>
      <c r="F13" s="494"/>
      <c r="G13" s="493"/>
      <c r="H13" s="494"/>
      <c r="I13" s="493"/>
      <c r="J13" s="493"/>
    </row>
    <row r="14" spans="1:15" ht="20.25" customHeight="1">
      <c r="A14" s="493" t="s">
        <v>31</v>
      </c>
      <c r="B14" s="494" t="s">
        <v>177</v>
      </c>
      <c r="C14" s="494" t="s">
        <v>15</v>
      </c>
      <c r="D14" s="205" t="s">
        <v>16</v>
      </c>
      <c r="E14" s="205" t="s">
        <v>92</v>
      </c>
      <c r="F14" s="494"/>
      <c r="G14" s="493">
        <v>10</v>
      </c>
      <c r="H14" s="494" t="s">
        <v>314</v>
      </c>
      <c r="I14" s="496"/>
      <c r="J14" s="493"/>
    </row>
    <row r="15" spans="1:15" ht="18" customHeight="1">
      <c r="A15" s="493"/>
      <c r="B15" s="494"/>
      <c r="C15" s="494"/>
      <c r="D15" s="205" t="s">
        <v>18</v>
      </c>
      <c r="E15" s="205" t="s">
        <v>19</v>
      </c>
      <c r="F15" s="494"/>
      <c r="G15" s="493"/>
      <c r="H15" s="494"/>
      <c r="I15" s="493"/>
      <c r="J15" s="493"/>
    </row>
    <row r="16" spans="1:15" ht="21.75" customHeight="1">
      <c r="A16" s="493"/>
      <c r="B16" s="494"/>
      <c r="C16" s="494"/>
      <c r="D16" s="205" t="s">
        <v>20</v>
      </c>
      <c r="E16" s="205" t="s">
        <v>94</v>
      </c>
      <c r="F16" s="494"/>
      <c r="G16" s="493"/>
      <c r="H16" s="494"/>
      <c r="I16" s="493"/>
      <c r="J16" s="493"/>
    </row>
    <row r="17" spans="1:10">
      <c r="A17" s="493"/>
      <c r="B17" s="494"/>
      <c r="C17" s="494"/>
      <c r="D17" s="205" t="s">
        <v>22</v>
      </c>
      <c r="E17" s="205" t="s">
        <v>210</v>
      </c>
      <c r="F17" s="494"/>
      <c r="G17" s="493"/>
      <c r="H17" s="494"/>
      <c r="I17" s="493"/>
      <c r="J17" s="493"/>
    </row>
    <row r="18" spans="1:10" ht="15" customHeight="1">
      <c r="A18" s="493" t="s">
        <v>40</v>
      </c>
      <c r="B18" s="494" t="s">
        <v>191</v>
      </c>
      <c r="C18" s="494" t="s">
        <v>15</v>
      </c>
      <c r="D18" s="205" t="s">
        <v>16</v>
      </c>
      <c r="E18" s="205" t="s">
        <v>92</v>
      </c>
      <c r="F18" s="494"/>
      <c r="G18" s="493">
        <v>12</v>
      </c>
      <c r="H18" s="494" t="s">
        <v>315</v>
      </c>
      <c r="I18" s="496"/>
      <c r="J18" s="493"/>
    </row>
    <row r="19" spans="1:10">
      <c r="A19" s="493"/>
      <c r="B19" s="494"/>
      <c r="C19" s="494"/>
      <c r="D19" s="205" t="s">
        <v>18</v>
      </c>
      <c r="E19" s="205" t="s">
        <v>19</v>
      </c>
      <c r="F19" s="494"/>
      <c r="G19" s="493"/>
      <c r="H19" s="494"/>
      <c r="I19" s="493"/>
      <c r="J19" s="493"/>
    </row>
    <row r="20" spans="1:10" ht="107.25" customHeight="1">
      <c r="A20" s="493"/>
      <c r="B20" s="494"/>
      <c r="C20" s="494"/>
      <c r="D20" s="205" t="s">
        <v>20</v>
      </c>
      <c r="E20" s="205" t="s">
        <v>94</v>
      </c>
      <c r="F20" s="494"/>
      <c r="G20" s="493"/>
      <c r="H20" s="494"/>
      <c r="I20" s="493"/>
      <c r="J20" s="493"/>
    </row>
    <row r="21" spans="1:10" ht="113.25" customHeight="1">
      <c r="A21" s="493"/>
      <c r="B21" s="494"/>
      <c r="C21" s="494"/>
      <c r="D21" s="205" t="s">
        <v>316</v>
      </c>
      <c r="E21" s="205" t="s">
        <v>210</v>
      </c>
      <c r="F21" s="494"/>
      <c r="G21" s="493"/>
      <c r="H21" s="494"/>
      <c r="I21" s="493"/>
      <c r="J21" s="493"/>
    </row>
    <row r="22" spans="1:10" ht="145.5" customHeight="1">
      <c r="A22" s="493" t="s">
        <v>50</v>
      </c>
      <c r="B22" s="494" t="s">
        <v>317</v>
      </c>
      <c r="C22" s="494" t="s">
        <v>15</v>
      </c>
      <c r="D22" s="205" t="s">
        <v>16</v>
      </c>
      <c r="E22" s="205" t="s">
        <v>213</v>
      </c>
      <c r="F22" s="498" t="s">
        <v>318</v>
      </c>
      <c r="G22" s="493">
        <v>10</v>
      </c>
      <c r="H22" s="494" t="s">
        <v>319</v>
      </c>
      <c r="I22" s="495"/>
      <c r="J22" s="493"/>
    </row>
    <row r="23" spans="1:10">
      <c r="A23" s="493"/>
      <c r="B23" s="494"/>
      <c r="C23" s="494"/>
      <c r="D23" s="205" t="s">
        <v>18</v>
      </c>
      <c r="E23" s="205" t="s">
        <v>320</v>
      </c>
      <c r="F23" s="498"/>
      <c r="G23" s="493"/>
      <c r="H23" s="494"/>
      <c r="I23" s="495"/>
      <c r="J23" s="493"/>
    </row>
    <row r="24" spans="1:10">
      <c r="A24" s="493"/>
      <c r="B24" s="494"/>
      <c r="C24" s="494"/>
      <c r="D24" s="205" t="s">
        <v>20</v>
      </c>
      <c r="E24" s="205" t="s">
        <v>217</v>
      </c>
      <c r="F24" s="498"/>
      <c r="G24" s="493"/>
      <c r="H24" s="494"/>
      <c r="I24" s="495"/>
      <c r="J24" s="493"/>
    </row>
    <row r="25" spans="1:10">
      <c r="A25" s="493"/>
      <c r="B25" s="494"/>
      <c r="C25" s="494"/>
      <c r="D25" s="205" t="s">
        <v>22</v>
      </c>
      <c r="E25" s="205" t="s">
        <v>218</v>
      </c>
      <c r="F25" s="498"/>
      <c r="G25" s="493"/>
      <c r="H25" s="494"/>
      <c r="I25" s="495"/>
      <c r="J25" s="493"/>
    </row>
    <row r="26" spans="1:10" ht="45">
      <c r="A26" s="205" t="s">
        <v>53</v>
      </c>
      <c r="B26" s="206" t="s">
        <v>308</v>
      </c>
      <c r="C26" s="206" t="s">
        <v>97</v>
      </c>
      <c r="D26" s="205" t="s">
        <v>65</v>
      </c>
      <c r="E26" s="205" t="s">
        <v>260</v>
      </c>
      <c r="F26" s="211" t="s">
        <v>318</v>
      </c>
      <c r="G26" s="205">
        <v>10</v>
      </c>
      <c r="H26" s="206" t="s">
        <v>321</v>
      </c>
      <c r="I26" s="209"/>
      <c r="J26" s="209"/>
    </row>
    <row r="27" spans="1:10" ht="45">
      <c r="A27" s="205" t="s">
        <v>64</v>
      </c>
      <c r="B27" s="206" t="s">
        <v>322</v>
      </c>
      <c r="C27" s="206" t="s">
        <v>15</v>
      </c>
      <c r="D27" s="206" t="s">
        <v>121</v>
      </c>
      <c r="E27" s="205" t="s">
        <v>261</v>
      </c>
      <c r="F27" s="212" t="s">
        <v>323</v>
      </c>
      <c r="G27" s="205">
        <v>10</v>
      </c>
      <c r="H27" s="206" t="s">
        <v>324</v>
      </c>
      <c r="I27" s="213"/>
      <c r="J27" s="209"/>
    </row>
    <row r="28" spans="1:10" ht="112.5">
      <c r="A28" s="205" t="s">
        <v>66</v>
      </c>
      <c r="B28" s="206" t="s">
        <v>325</v>
      </c>
      <c r="C28" s="206" t="s">
        <v>15</v>
      </c>
      <c r="D28" s="205" t="s">
        <v>69</v>
      </c>
      <c r="E28" s="206" t="s">
        <v>70</v>
      </c>
      <c r="F28" s="206" t="s">
        <v>326</v>
      </c>
      <c r="G28" s="205">
        <v>3</v>
      </c>
      <c r="H28" s="206" t="s">
        <v>327</v>
      </c>
      <c r="I28" s="213"/>
      <c r="J28" s="209"/>
    </row>
    <row r="29" spans="1:10" ht="56.25" customHeight="1">
      <c r="A29" s="205">
        <v>6</v>
      </c>
      <c r="B29" s="206" t="s">
        <v>328</v>
      </c>
      <c r="C29" s="214" t="s">
        <v>54</v>
      </c>
      <c r="D29" s="205" t="s">
        <v>69</v>
      </c>
      <c r="E29" s="205" t="s">
        <v>256</v>
      </c>
      <c r="F29" s="206" t="s">
        <v>58</v>
      </c>
      <c r="G29" s="205">
        <v>2</v>
      </c>
      <c r="H29" s="206" t="s">
        <v>329</v>
      </c>
      <c r="I29" s="213"/>
      <c r="J29" s="209"/>
    </row>
    <row r="30" spans="1:10" ht="52.5" customHeight="1">
      <c r="A30" s="205" t="s">
        <v>88</v>
      </c>
      <c r="B30" s="206" t="s">
        <v>132</v>
      </c>
      <c r="C30" s="206" t="s">
        <v>15</v>
      </c>
      <c r="D30" s="205" t="s">
        <v>65</v>
      </c>
      <c r="E30" s="205" t="s">
        <v>133</v>
      </c>
      <c r="F30" s="206" t="s">
        <v>58</v>
      </c>
      <c r="G30" s="205">
        <v>5</v>
      </c>
      <c r="H30" s="206" t="s">
        <v>330</v>
      </c>
      <c r="I30" s="213"/>
      <c r="J30" s="209"/>
    </row>
    <row r="31" spans="1:10" ht="63" customHeight="1">
      <c r="A31" s="205" t="s">
        <v>89</v>
      </c>
      <c r="B31" s="206" t="s">
        <v>135</v>
      </c>
      <c r="C31" s="206" t="s">
        <v>136</v>
      </c>
      <c r="D31" s="205" t="s">
        <v>65</v>
      </c>
      <c r="E31" s="205" t="s">
        <v>256</v>
      </c>
      <c r="F31" s="206" t="s">
        <v>58</v>
      </c>
      <c r="G31" s="205">
        <v>3</v>
      </c>
      <c r="H31" s="206" t="s">
        <v>331</v>
      </c>
      <c r="I31" s="213"/>
      <c r="J31" s="209"/>
    </row>
    <row r="32" spans="1:10">
      <c r="A32" s="497" t="s">
        <v>90</v>
      </c>
      <c r="B32" s="494" t="s">
        <v>257</v>
      </c>
      <c r="C32" s="494" t="s">
        <v>15</v>
      </c>
      <c r="D32" s="205" t="s">
        <v>16</v>
      </c>
      <c r="E32" s="205" t="s">
        <v>262</v>
      </c>
      <c r="F32" s="494" t="s">
        <v>332</v>
      </c>
      <c r="G32" s="493">
        <v>2</v>
      </c>
      <c r="H32" s="494" t="s">
        <v>333</v>
      </c>
      <c r="I32" s="496"/>
      <c r="J32" s="493"/>
    </row>
    <row r="33" spans="1:10">
      <c r="A33" s="497"/>
      <c r="B33" s="494"/>
      <c r="C33" s="494"/>
      <c r="D33" s="205" t="s">
        <v>18</v>
      </c>
      <c r="E33" s="205" t="s">
        <v>264</v>
      </c>
      <c r="F33" s="494"/>
      <c r="G33" s="493"/>
      <c r="H33" s="494"/>
      <c r="I33" s="493"/>
      <c r="J33" s="493"/>
    </row>
    <row r="34" spans="1:10" ht="72.75" customHeight="1">
      <c r="A34" s="497"/>
      <c r="B34" s="494"/>
      <c r="C34" s="494"/>
      <c r="D34" s="205" t="s">
        <v>20</v>
      </c>
      <c r="E34" s="205" t="s">
        <v>263</v>
      </c>
      <c r="F34" s="494"/>
      <c r="G34" s="493"/>
      <c r="H34" s="494"/>
      <c r="I34" s="493"/>
      <c r="J34" s="493"/>
    </row>
    <row r="35" spans="1:10" ht="146.25" customHeight="1">
      <c r="A35" s="497"/>
      <c r="B35" s="494"/>
      <c r="C35" s="494"/>
      <c r="D35" s="205" t="s">
        <v>22</v>
      </c>
      <c r="E35" s="205" t="s">
        <v>261</v>
      </c>
      <c r="F35" s="494"/>
      <c r="G35" s="493"/>
      <c r="H35" s="494"/>
      <c r="I35" s="493"/>
      <c r="J35" s="493"/>
    </row>
    <row r="36" spans="1:10" ht="138.75" customHeight="1">
      <c r="A36" s="276" t="s">
        <v>118</v>
      </c>
      <c r="B36" s="277" t="s">
        <v>334</v>
      </c>
      <c r="C36" s="277" t="s">
        <v>335</v>
      </c>
      <c r="D36" s="276" t="s">
        <v>65</v>
      </c>
      <c r="E36" s="276" t="s">
        <v>78</v>
      </c>
      <c r="F36" s="277" t="s">
        <v>79</v>
      </c>
      <c r="G36" s="276">
        <v>5</v>
      </c>
      <c r="H36" s="277" t="s">
        <v>287</v>
      </c>
      <c r="I36" s="276"/>
      <c r="J36" s="276"/>
    </row>
    <row r="37" spans="1:10" ht="45">
      <c r="A37" s="205" t="s">
        <v>336</v>
      </c>
      <c r="B37" s="206" t="s">
        <v>139</v>
      </c>
      <c r="C37" s="206" t="s">
        <v>140</v>
      </c>
      <c r="D37" s="205" t="s">
        <v>65</v>
      </c>
      <c r="E37" s="205">
        <v>0</v>
      </c>
      <c r="F37" s="206" t="s">
        <v>79</v>
      </c>
      <c r="G37" s="205">
        <v>5</v>
      </c>
      <c r="H37" s="206" t="s">
        <v>337</v>
      </c>
      <c r="I37" s="209"/>
      <c r="J37" s="209"/>
    </row>
    <row r="38" spans="1:10">
      <c r="A38" s="208"/>
      <c r="B38" s="215" t="s">
        <v>80</v>
      </c>
      <c r="C38" s="216"/>
      <c r="D38" s="205"/>
      <c r="E38" s="205"/>
      <c r="F38" s="208"/>
      <c r="G38" s="215" t="s">
        <v>261</v>
      </c>
      <c r="H38" s="208"/>
      <c r="I38" s="209"/>
      <c r="J38" s="209">
        <f>SUM(J4:J37)-J4-J9</f>
        <v>0</v>
      </c>
    </row>
    <row r="39" spans="1:10" ht="30.75" customHeight="1">
      <c r="A39" s="208"/>
      <c r="B39" s="264" t="s">
        <v>338</v>
      </c>
      <c r="C39" s="216"/>
      <c r="D39" s="205"/>
      <c r="E39" s="492"/>
      <c r="F39" s="492"/>
      <c r="G39" s="210"/>
      <c r="H39" s="208"/>
      <c r="I39" s="493"/>
      <c r="J39" s="493"/>
    </row>
  </sheetData>
  <mergeCells count="50">
    <mergeCell ref="I18:I21"/>
    <mergeCell ref="J18:J21"/>
    <mergeCell ref="A2:J2"/>
    <mergeCell ref="B4:D4"/>
    <mergeCell ref="F4:F21"/>
    <mergeCell ref="A5:A8"/>
    <mergeCell ref="B5:B8"/>
    <mergeCell ref="C5:C8"/>
    <mergeCell ref="G5:G8"/>
    <mergeCell ref="H5:H8"/>
    <mergeCell ref="I5:I8"/>
    <mergeCell ref="J5:J8"/>
    <mergeCell ref="B9:D9"/>
    <mergeCell ref="A18:A21"/>
    <mergeCell ref="B18:B21"/>
    <mergeCell ref="C18:C21"/>
    <mergeCell ref="G18:G21"/>
    <mergeCell ref="H18:H21"/>
    <mergeCell ref="I10:I13"/>
    <mergeCell ref="J10:J13"/>
    <mergeCell ref="A14:A17"/>
    <mergeCell ref="B14:B17"/>
    <mergeCell ref="C14:C17"/>
    <mergeCell ref="G14:G17"/>
    <mergeCell ref="H14:H17"/>
    <mergeCell ref="I14:I17"/>
    <mergeCell ref="J14:J17"/>
    <mergeCell ref="A10:A13"/>
    <mergeCell ref="B10:B13"/>
    <mergeCell ref="C10:C13"/>
    <mergeCell ref="G10:G13"/>
    <mergeCell ref="H10:H13"/>
    <mergeCell ref="A22:A25"/>
    <mergeCell ref="B22:B25"/>
    <mergeCell ref="C22:C25"/>
    <mergeCell ref="F22:F25"/>
    <mergeCell ref="G22:G25"/>
    <mergeCell ref="A32:A35"/>
    <mergeCell ref="B32:B35"/>
    <mergeCell ref="C32:C35"/>
    <mergeCell ref="F32:F35"/>
    <mergeCell ref="G32:G35"/>
    <mergeCell ref="E39:F39"/>
    <mergeCell ref="I39:J39"/>
    <mergeCell ref="H22:H25"/>
    <mergeCell ref="I22:I25"/>
    <mergeCell ref="J22:J25"/>
    <mergeCell ref="H32:H35"/>
    <mergeCell ref="I32:I35"/>
    <mergeCell ref="J32:J35"/>
  </mergeCells>
  <pageMargins left="0.31496062992125984" right="0.31496062992125984" top="0" bottom="0" header="0" footer="0"/>
  <pageSetup scale="43" orientation="portrait" r:id="rId1"/>
  <headerFooter>
    <oddFooter>&amp;C&amp;"Helvetica Neue,Regular"&amp;12&amp;K000000&amp;P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GridLines="0" view="pageBreakPreview" zoomScale="60" zoomScaleNormal="90" workbookViewId="0">
      <selection activeCell="I1" sqref="I1:J1"/>
    </sheetView>
  </sheetViews>
  <sheetFormatPr defaultColWidth="8.85546875" defaultRowHeight="15" customHeight="1"/>
  <cols>
    <col min="1" max="1" width="7.5703125" style="22" customWidth="1"/>
    <col min="2" max="2" width="30.42578125" style="22" customWidth="1"/>
    <col min="3" max="3" width="12.42578125" style="22" customWidth="1"/>
    <col min="4" max="4" width="32.140625" style="22" customWidth="1"/>
    <col min="5" max="5" width="13.42578125" style="22" customWidth="1"/>
    <col min="6" max="6" width="21.42578125" style="22" customWidth="1"/>
    <col min="7" max="7" width="16.85546875" style="22" customWidth="1"/>
    <col min="8" max="8" width="39.140625" style="22" customWidth="1"/>
    <col min="9" max="9" width="9.140625" style="22" customWidth="1"/>
    <col min="10" max="10" width="41.85546875" style="226" customWidth="1"/>
    <col min="11" max="12" width="8.85546875" style="22" customWidth="1"/>
    <col min="13" max="16384" width="8.85546875" style="22"/>
  </cols>
  <sheetData>
    <row r="1" spans="1:15" ht="122.25" customHeight="1">
      <c r="A1" s="38"/>
      <c r="B1" s="38"/>
      <c r="C1" s="38"/>
      <c r="D1" s="38"/>
      <c r="E1" s="38"/>
      <c r="F1" s="38"/>
      <c r="G1" s="38"/>
      <c r="H1" s="38"/>
      <c r="I1" s="38"/>
      <c r="J1" s="263" t="s">
        <v>371</v>
      </c>
      <c r="K1" s="40"/>
    </row>
    <row r="2" spans="1:15" ht="36.75" customHeight="1">
      <c r="A2" s="343" t="s">
        <v>232</v>
      </c>
      <c r="B2" s="442"/>
      <c r="C2" s="442"/>
      <c r="D2" s="442"/>
      <c r="E2" s="442"/>
      <c r="F2" s="442"/>
      <c r="G2" s="442"/>
      <c r="H2" s="442"/>
      <c r="I2" s="442"/>
      <c r="J2" s="442"/>
      <c r="K2" s="40"/>
      <c r="L2" s="42"/>
    </row>
    <row r="3" spans="1:15" ht="45" customHeight="1">
      <c r="A3" s="74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158</v>
      </c>
      <c r="H3" s="74" t="s">
        <v>7</v>
      </c>
      <c r="I3" s="74" t="s">
        <v>8</v>
      </c>
      <c r="J3" s="186" t="s">
        <v>9</v>
      </c>
      <c r="K3" s="40"/>
      <c r="L3" s="42"/>
    </row>
    <row r="4" spans="1:15" ht="131.25" customHeight="1">
      <c r="A4" s="74" t="s">
        <v>142</v>
      </c>
      <c r="B4" s="74" t="s">
        <v>226</v>
      </c>
      <c r="C4" s="74" t="s">
        <v>15</v>
      </c>
      <c r="D4" s="74" t="s">
        <v>69</v>
      </c>
      <c r="E4" s="79">
        <v>100</v>
      </c>
      <c r="F4" s="74" t="s">
        <v>233</v>
      </c>
      <c r="G4" s="43">
        <v>15</v>
      </c>
      <c r="H4" s="74" t="s">
        <v>227</v>
      </c>
      <c r="I4" s="75"/>
      <c r="J4" s="187"/>
      <c r="K4" s="40"/>
      <c r="L4" s="42"/>
      <c r="O4" s="291"/>
    </row>
    <row r="5" spans="1:15" ht="168.75" customHeight="1">
      <c r="A5" s="74" t="s">
        <v>50</v>
      </c>
      <c r="B5" s="74" t="s">
        <v>228</v>
      </c>
      <c r="C5" s="74" t="s">
        <v>15</v>
      </c>
      <c r="D5" s="74" t="s">
        <v>65</v>
      </c>
      <c r="E5" s="74" t="s">
        <v>264</v>
      </c>
      <c r="F5" s="74" t="s">
        <v>233</v>
      </c>
      <c r="G5" s="43">
        <v>18</v>
      </c>
      <c r="H5" s="74" t="s">
        <v>229</v>
      </c>
      <c r="I5" s="74"/>
      <c r="J5" s="186"/>
      <c r="K5" s="39"/>
      <c r="L5" s="42"/>
    </row>
    <row r="6" spans="1:15" ht="14.45" customHeight="1">
      <c r="A6" s="74" t="s">
        <v>53</v>
      </c>
      <c r="B6" s="324" t="s">
        <v>10</v>
      </c>
      <c r="C6" s="325"/>
      <c r="D6" s="325"/>
      <c r="E6" s="44"/>
      <c r="F6" s="44"/>
      <c r="G6" s="43"/>
      <c r="H6" s="44"/>
      <c r="I6" s="91"/>
      <c r="J6" s="187"/>
      <c r="K6" s="40"/>
      <c r="L6" s="42"/>
    </row>
    <row r="7" spans="1:15" ht="14.45" customHeight="1">
      <c r="A7" s="74" t="s">
        <v>56</v>
      </c>
      <c r="B7" s="326" t="s">
        <v>45</v>
      </c>
      <c r="C7" s="327"/>
      <c r="D7" s="75"/>
      <c r="E7" s="75"/>
      <c r="F7" s="44"/>
      <c r="G7" s="79">
        <f>G8+G12</f>
        <v>50</v>
      </c>
      <c r="H7" s="44"/>
      <c r="I7" s="102"/>
      <c r="J7" s="187"/>
      <c r="K7" s="40"/>
      <c r="L7" s="42"/>
    </row>
    <row r="8" spans="1:15" ht="14.45" customHeight="1">
      <c r="A8" s="320" t="s">
        <v>230</v>
      </c>
      <c r="B8" s="320" t="s">
        <v>47</v>
      </c>
      <c r="C8" s="320" t="s">
        <v>15</v>
      </c>
      <c r="D8" s="74" t="s">
        <v>16</v>
      </c>
      <c r="E8" s="74" t="s">
        <v>17</v>
      </c>
      <c r="F8" s="345" t="s">
        <v>250</v>
      </c>
      <c r="G8" s="322">
        <v>25</v>
      </c>
      <c r="H8" s="320" t="s">
        <v>48</v>
      </c>
      <c r="I8" s="348"/>
      <c r="J8" s="325"/>
      <c r="K8" s="40"/>
      <c r="L8" s="42"/>
    </row>
    <row r="9" spans="1:15" ht="30" customHeight="1">
      <c r="A9" s="320"/>
      <c r="B9" s="321"/>
      <c r="C9" s="321"/>
      <c r="D9" s="74" t="s">
        <v>18</v>
      </c>
      <c r="E9" s="74" t="s">
        <v>19</v>
      </c>
      <c r="F9" s="346"/>
      <c r="G9" s="321"/>
      <c r="H9" s="321"/>
      <c r="I9" s="348"/>
      <c r="J9" s="325"/>
      <c r="K9" s="40"/>
      <c r="L9" s="42"/>
    </row>
    <row r="10" spans="1:15" ht="14.45" customHeight="1">
      <c r="A10" s="320"/>
      <c r="B10" s="321"/>
      <c r="C10" s="321"/>
      <c r="D10" s="74" t="s">
        <v>20</v>
      </c>
      <c r="E10" s="74" t="s">
        <v>21</v>
      </c>
      <c r="F10" s="346"/>
      <c r="G10" s="321"/>
      <c r="H10" s="321"/>
      <c r="I10" s="348"/>
      <c r="J10" s="325"/>
      <c r="K10" s="40"/>
      <c r="L10" s="42"/>
    </row>
    <row r="11" spans="1:15" ht="23.25" customHeight="1">
      <c r="A11" s="320"/>
      <c r="B11" s="321"/>
      <c r="C11" s="321"/>
      <c r="D11" s="74" t="s">
        <v>22</v>
      </c>
      <c r="E11" s="74" t="s">
        <v>23</v>
      </c>
      <c r="F11" s="346"/>
      <c r="G11" s="321"/>
      <c r="H11" s="321"/>
      <c r="I11" s="348"/>
      <c r="J11" s="325"/>
      <c r="K11" s="40"/>
      <c r="L11" s="42"/>
    </row>
    <row r="12" spans="1:15" ht="14.45" customHeight="1">
      <c r="A12" s="320" t="s">
        <v>231</v>
      </c>
      <c r="B12" s="320" t="s">
        <v>49</v>
      </c>
      <c r="C12" s="320" t="s">
        <v>15</v>
      </c>
      <c r="D12" s="74" t="s">
        <v>16</v>
      </c>
      <c r="E12" s="74" t="s">
        <v>17</v>
      </c>
      <c r="F12" s="346"/>
      <c r="G12" s="322">
        <v>25</v>
      </c>
      <c r="H12" s="320" t="s">
        <v>48</v>
      </c>
      <c r="I12" s="348"/>
      <c r="J12" s="325"/>
      <c r="K12" s="40"/>
      <c r="L12" s="42"/>
    </row>
    <row r="13" spans="1:15" ht="30" customHeight="1">
      <c r="A13" s="320"/>
      <c r="B13" s="321"/>
      <c r="C13" s="321"/>
      <c r="D13" s="74" t="s">
        <v>18</v>
      </c>
      <c r="E13" s="74" t="s">
        <v>19</v>
      </c>
      <c r="F13" s="346"/>
      <c r="G13" s="321"/>
      <c r="H13" s="321"/>
      <c r="I13" s="348"/>
      <c r="J13" s="325"/>
      <c r="K13" s="40"/>
      <c r="L13" s="42"/>
    </row>
    <row r="14" spans="1:15" ht="14.45" customHeight="1">
      <c r="A14" s="320"/>
      <c r="B14" s="321"/>
      <c r="C14" s="321"/>
      <c r="D14" s="74" t="s">
        <v>20</v>
      </c>
      <c r="E14" s="74" t="s">
        <v>21</v>
      </c>
      <c r="F14" s="346"/>
      <c r="G14" s="321"/>
      <c r="H14" s="321"/>
      <c r="I14" s="348"/>
      <c r="J14" s="325"/>
      <c r="K14" s="40"/>
      <c r="L14" s="42"/>
    </row>
    <row r="15" spans="1:15" ht="20.25" customHeight="1">
      <c r="A15" s="320"/>
      <c r="B15" s="321"/>
      <c r="C15" s="321"/>
      <c r="D15" s="74" t="s">
        <v>22</v>
      </c>
      <c r="E15" s="74" t="s">
        <v>23</v>
      </c>
      <c r="F15" s="346"/>
      <c r="G15" s="321"/>
      <c r="H15" s="321"/>
      <c r="I15" s="348"/>
      <c r="J15" s="325"/>
      <c r="K15" s="40"/>
      <c r="L15" s="42"/>
    </row>
    <row r="16" spans="1:15" ht="72.75" customHeight="1">
      <c r="A16" s="80" t="s">
        <v>64</v>
      </c>
      <c r="B16" s="80" t="s">
        <v>74</v>
      </c>
      <c r="C16" s="80" t="s">
        <v>75</v>
      </c>
      <c r="D16" s="80" t="s">
        <v>65</v>
      </c>
      <c r="E16" s="45">
        <v>1</v>
      </c>
      <c r="F16" s="80" t="s">
        <v>58</v>
      </c>
      <c r="G16" s="63">
        <v>5</v>
      </c>
      <c r="H16" s="80" t="s">
        <v>73</v>
      </c>
      <c r="I16" s="78"/>
      <c r="J16" s="179"/>
      <c r="K16" s="40"/>
      <c r="L16" s="42"/>
    </row>
    <row r="17" spans="1:12" s="23" customFormat="1" ht="15" customHeight="1">
      <c r="A17" s="500" t="s">
        <v>66</v>
      </c>
      <c r="B17" s="360" t="s">
        <v>234</v>
      </c>
      <c r="C17" s="360" t="s">
        <v>15</v>
      </c>
      <c r="D17" s="36" t="s">
        <v>16</v>
      </c>
      <c r="E17" s="36" t="s">
        <v>262</v>
      </c>
      <c r="F17" s="360" t="s">
        <v>52</v>
      </c>
      <c r="G17" s="337">
        <v>7</v>
      </c>
      <c r="H17" s="351" t="s">
        <v>235</v>
      </c>
      <c r="I17" s="357"/>
      <c r="J17" s="503"/>
      <c r="K17" s="40"/>
      <c r="L17" s="42"/>
    </row>
    <row r="18" spans="1:12" s="23" customFormat="1">
      <c r="A18" s="501"/>
      <c r="B18" s="361"/>
      <c r="C18" s="361"/>
      <c r="D18" s="36" t="s">
        <v>18</v>
      </c>
      <c r="E18" s="30">
        <v>80</v>
      </c>
      <c r="F18" s="361"/>
      <c r="G18" s="341"/>
      <c r="H18" s="352"/>
      <c r="I18" s="358"/>
      <c r="J18" s="504"/>
      <c r="K18" s="40"/>
      <c r="L18" s="42"/>
    </row>
    <row r="19" spans="1:12" s="23" customFormat="1">
      <c r="A19" s="501"/>
      <c r="B19" s="361"/>
      <c r="C19" s="361"/>
      <c r="D19" s="36" t="s">
        <v>20</v>
      </c>
      <c r="E19" s="36" t="s">
        <v>263</v>
      </c>
      <c r="F19" s="361"/>
      <c r="G19" s="341"/>
      <c r="H19" s="352"/>
      <c r="I19" s="358"/>
      <c r="J19" s="504"/>
      <c r="K19" s="40"/>
      <c r="L19" s="42"/>
    </row>
    <row r="20" spans="1:12" s="23" customFormat="1" ht="91.5" customHeight="1">
      <c r="A20" s="502"/>
      <c r="B20" s="362"/>
      <c r="C20" s="362"/>
      <c r="D20" s="36" t="s">
        <v>22</v>
      </c>
      <c r="E20" s="36" t="s">
        <v>261</v>
      </c>
      <c r="F20" s="362"/>
      <c r="G20" s="342"/>
      <c r="H20" s="353"/>
      <c r="I20" s="359"/>
      <c r="J20" s="505"/>
      <c r="K20" s="40"/>
      <c r="L20" s="42"/>
    </row>
    <row r="21" spans="1:12" s="149" customFormat="1" ht="141.75" customHeight="1">
      <c r="A21" s="248" t="s">
        <v>87</v>
      </c>
      <c r="B21" s="248" t="s">
        <v>76</v>
      </c>
      <c r="C21" s="248" t="s">
        <v>77</v>
      </c>
      <c r="D21" s="248" t="s">
        <v>65</v>
      </c>
      <c r="E21" s="248" t="s">
        <v>78</v>
      </c>
      <c r="F21" s="248" t="s">
        <v>79</v>
      </c>
      <c r="G21" s="250">
        <v>5</v>
      </c>
      <c r="H21" s="248" t="s">
        <v>287</v>
      </c>
      <c r="I21" s="248"/>
      <c r="J21" s="251"/>
      <c r="K21" s="148"/>
      <c r="L21" s="163"/>
    </row>
    <row r="22" spans="1:12" ht="14.45" customHeight="1">
      <c r="A22" s="46"/>
      <c r="B22" s="85" t="s">
        <v>80</v>
      </c>
      <c r="C22" s="83"/>
      <c r="D22" s="83"/>
      <c r="E22" s="83"/>
      <c r="F22" s="83"/>
      <c r="G22" s="47">
        <f>G4+G5+G7+G16+G17+G21</f>
        <v>100</v>
      </c>
      <c r="H22" s="83"/>
      <c r="I22" s="83"/>
      <c r="J22" s="225">
        <f>J4+J5+J8+J12+J16+J17+J21</f>
        <v>0</v>
      </c>
      <c r="K22" s="40"/>
      <c r="L22" s="42"/>
    </row>
  </sheetData>
  <mergeCells count="26">
    <mergeCell ref="A17:A20"/>
    <mergeCell ref="I17:I20"/>
    <mergeCell ref="J17:J20"/>
    <mergeCell ref="B17:B20"/>
    <mergeCell ref="C17:C20"/>
    <mergeCell ref="F17:F20"/>
    <mergeCell ref="G17:G20"/>
    <mergeCell ref="H17:H20"/>
    <mergeCell ref="I12:I15"/>
    <mergeCell ref="J12:J15"/>
    <mergeCell ref="F8:F15"/>
    <mergeCell ref="B7:C7"/>
    <mergeCell ref="A12:A15"/>
    <mergeCell ref="B12:B15"/>
    <mergeCell ref="C12:C15"/>
    <mergeCell ref="G12:G15"/>
    <mergeCell ref="H12:H15"/>
    <mergeCell ref="A2:J2"/>
    <mergeCell ref="A8:A11"/>
    <mergeCell ref="B8:B11"/>
    <mergeCell ref="C8:C11"/>
    <mergeCell ref="G8:G11"/>
    <mergeCell ref="H8:H11"/>
    <mergeCell ref="I8:I11"/>
    <mergeCell ref="J8:J11"/>
    <mergeCell ref="B6:D6"/>
  </mergeCells>
  <pageMargins left="0.31496062992125984" right="0.31496062992125984" top="0" bottom="0" header="0" footer="0"/>
  <pageSetup scale="44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0"/>
  <sheetViews>
    <sheetView showGridLines="0" view="pageBreakPreview" zoomScale="78" zoomScaleNormal="80" zoomScaleSheetLayoutView="78" workbookViewId="0">
      <selection activeCell="I1" sqref="I1:J1"/>
    </sheetView>
  </sheetViews>
  <sheetFormatPr defaultColWidth="8.85546875" defaultRowHeight="15" customHeight="1"/>
  <cols>
    <col min="1" max="1" width="7.140625" style="117" customWidth="1"/>
    <col min="2" max="2" width="30.28515625" style="117" customWidth="1"/>
    <col min="3" max="3" width="12.5703125" style="117" customWidth="1"/>
    <col min="4" max="4" width="25.5703125" style="117" customWidth="1"/>
    <col min="5" max="5" width="15.5703125" style="117" customWidth="1"/>
    <col min="6" max="6" width="27.28515625" style="117" customWidth="1"/>
    <col min="7" max="7" width="15.5703125" style="117" customWidth="1"/>
    <col min="8" max="8" width="42.140625" style="117" customWidth="1"/>
    <col min="9" max="9" width="10.5703125" style="117" customWidth="1"/>
    <col min="10" max="10" width="31.42578125" style="117" customWidth="1"/>
    <col min="11" max="14" width="8.85546875" style="117" customWidth="1"/>
    <col min="15" max="16384" width="8.85546875" style="117"/>
  </cols>
  <sheetData>
    <row r="1" spans="1:13" ht="115.5" customHeight="1">
      <c r="A1" s="116"/>
      <c r="B1" s="116"/>
      <c r="C1" s="116"/>
      <c r="D1" s="116"/>
      <c r="E1" s="116"/>
      <c r="F1" s="116"/>
      <c r="G1" s="116"/>
      <c r="H1" s="116"/>
      <c r="I1" s="306" t="s">
        <v>354</v>
      </c>
      <c r="J1" s="306"/>
      <c r="K1" s="116"/>
      <c r="L1" s="116"/>
      <c r="M1" s="116"/>
    </row>
    <row r="2" spans="1:13" ht="32.25" customHeight="1">
      <c r="A2" s="307" t="s">
        <v>105</v>
      </c>
      <c r="B2" s="319"/>
      <c r="C2" s="319"/>
      <c r="D2" s="319"/>
      <c r="E2" s="319"/>
      <c r="F2" s="319"/>
      <c r="G2" s="319"/>
      <c r="H2" s="319"/>
      <c r="I2" s="319"/>
      <c r="J2" s="319"/>
      <c r="K2" s="122"/>
      <c r="L2" s="122"/>
      <c r="M2" s="122"/>
    </row>
    <row r="3" spans="1:13" ht="45" customHeight="1">
      <c r="A3" s="103" t="s">
        <v>0</v>
      </c>
      <c r="B3" s="103" t="s">
        <v>1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8</v>
      </c>
      <c r="J3" s="103" t="s">
        <v>9</v>
      </c>
      <c r="K3" s="116"/>
      <c r="L3" s="116"/>
      <c r="M3" s="116"/>
    </row>
    <row r="4" spans="1:13" ht="32.25" customHeight="1">
      <c r="A4" s="105">
        <v>1</v>
      </c>
      <c r="B4" s="309" t="s">
        <v>10</v>
      </c>
      <c r="C4" s="310"/>
      <c r="D4" s="104"/>
      <c r="E4" s="105">
        <v>100</v>
      </c>
      <c r="F4" s="70"/>
      <c r="G4" s="105">
        <f>G5+G10+G15</f>
        <v>30</v>
      </c>
      <c r="H4" s="70"/>
      <c r="I4" s="104"/>
      <c r="J4" s="104"/>
      <c r="K4" s="116"/>
      <c r="L4" s="116"/>
      <c r="M4" s="116"/>
    </row>
    <row r="5" spans="1:13" ht="19.5" customHeight="1">
      <c r="A5" s="103" t="s">
        <v>11</v>
      </c>
      <c r="B5" s="311" t="s">
        <v>12</v>
      </c>
      <c r="C5" s="312"/>
      <c r="D5" s="104"/>
      <c r="E5" s="104"/>
      <c r="F5" s="301" t="s">
        <v>250</v>
      </c>
      <c r="G5" s="105">
        <f>G6</f>
        <v>10</v>
      </c>
      <c r="H5" s="70"/>
      <c r="I5" s="104"/>
      <c r="J5" s="104"/>
      <c r="K5" s="116"/>
      <c r="L5" s="116"/>
      <c r="M5" s="116"/>
    </row>
    <row r="6" spans="1:13" ht="15" customHeight="1">
      <c r="A6" s="301" t="s">
        <v>13</v>
      </c>
      <c r="B6" s="301" t="s">
        <v>14</v>
      </c>
      <c r="C6" s="301" t="s">
        <v>15</v>
      </c>
      <c r="D6" s="103" t="s">
        <v>16</v>
      </c>
      <c r="E6" s="103" t="s">
        <v>265</v>
      </c>
      <c r="F6" s="302"/>
      <c r="G6" s="304">
        <v>10</v>
      </c>
      <c r="H6" s="301" t="s">
        <v>267</v>
      </c>
      <c r="I6" s="303"/>
      <c r="J6" s="302"/>
      <c r="K6" s="116"/>
      <c r="L6" s="116"/>
      <c r="M6" s="116"/>
    </row>
    <row r="7" spans="1:13" ht="14.45" customHeight="1">
      <c r="A7" s="301"/>
      <c r="B7" s="302"/>
      <c r="C7" s="302"/>
      <c r="D7" s="103" t="s">
        <v>18</v>
      </c>
      <c r="E7" s="103" t="s">
        <v>266</v>
      </c>
      <c r="F7" s="302"/>
      <c r="G7" s="302"/>
      <c r="H7" s="302"/>
      <c r="I7" s="303"/>
      <c r="J7" s="302"/>
      <c r="K7" s="116"/>
      <c r="L7" s="116"/>
      <c r="M7" s="116"/>
    </row>
    <row r="8" spans="1:13" ht="14.45" customHeight="1">
      <c r="A8" s="301"/>
      <c r="B8" s="302"/>
      <c r="C8" s="302"/>
      <c r="D8" s="103" t="s">
        <v>20</v>
      </c>
      <c r="E8" s="103" t="s">
        <v>262</v>
      </c>
      <c r="F8" s="302"/>
      <c r="G8" s="302"/>
      <c r="H8" s="302"/>
      <c r="I8" s="303"/>
      <c r="J8" s="302"/>
      <c r="K8" s="116"/>
      <c r="L8" s="116"/>
      <c r="M8" s="116"/>
    </row>
    <row r="9" spans="1:13" ht="93" customHeight="1">
      <c r="A9" s="301"/>
      <c r="B9" s="302"/>
      <c r="C9" s="302"/>
      <c r="D9" s="103" t="s">
        <v>22</v>
      </c>
      <c r="E9" s="103" t="s">
        <v>263</v>
      </c>
      <c r="F9" s="302"/>
      <c r="G9" s="302"/>
      <c r="H9" s="302"/>
      <c r="I9" s="303"/>
      <c r="J9" s="302"/>
      <c r="K9" s="116"/>
      <c r="L9" s="116"/>
      <c r="M9" s="116"/>
    </row>
    <row r="10" spans="1:13" ht="15" customHeight="1">
      <c r="A10" s="103" t="s">
        <v>26</v>
      </c>
      <c r="B10" s="311" t="s">
        <v>27</v>
      </c>
      <c r="C10" s="312"/>
      <c r="D10" s="104"/>
      <c r="E10" s="104"/>
      <c r="F10" s="302"/>
      <c r="G10" s="105">
        <f>G11</f>
        <v>10</v>
      </c>
      <c r="H10" s="70"/>
      <c r="I10" s="70"/>
      <c r="J10" s="70"/>
      <c r="K10" s="116"/>
      <c r="L10" s="116"/>
      <c r="M10" s="116"/>
    </row>
    <row r="11" spans="1:13" ht="36" customHeight="1">
      <c r="A11" s="301" t="s">
        <v>28</v>
      </c>
      <c r="B11" s="301" t="s">
        <v>29</v>
      </c>
      <c r="C11" s="301" t="s">
        <v>15</v>
      </c>
      <c r="D11" s="103" t="s">
        <v>16</v>
      </c>
      <c r="E11" s="103" t="s">
        <v>265</v>
      </c>
      <c r="F11" s="302"/>
      <c r="G11" s="304">
        <v>10</v>
      </c>
      <c r="H11" s="301" t="s">
        <v>269</v>
      </c>
      <c r="I11" s="318"/>
      <c r="J11" s="302"/>
      <c r="K11" s="116"/>
      <c r="L11" s="116"/>
      <c r="M11" s="116"/>
    </row>
    <row r="12" spans="1:13" ht="31.5" customHeight="1">
      <c r="A12" s="301"/>
      <c r="B12" s="302"/>
      <c r="C12" s="302"/>
      <c r="D12" s="103" t="s">
        <v>18</v>
      </c>
      <c r="E12" s="103" t="s">
        <v>266</v>
      </c>
      <c r="F12" s="302"/>
      <c r="G12" s="302"/>
      <c r="H12" s="302"/>
      <c r="I12" s="318"/>
      <c r="J12" s="302"/>
      <c r="K12" s="116"/>
      <c r="L12" s="116"/>
      <c r="M12" s="116"/>
    </row>
    <row r="13" spans="1:13" ht="31.5" customHeight="1">
      <c r="A13" s="301"/>
      <c r="B13" s="302"/>
      <c r="C13" s="302"/>
      <c r="D13" s="103" t="s">
        <v>20</v>
      </c>
      <c r="E13" s="103" t="s">
        <v>262</v>
      </c>
      <c r="F13" s="302"/>
      <c r="G13" s="302"/>
      <c r="H13" s="302"/>
      <c r="I13" s="318"/>
      <c r="J13" s="302"/>
      <c r="K13" s="116"/>
      <c r="L13" s="116"/>
      <c r="M13" s="116"/>
    </row>
    <row r="14" spans="1:13" ht="39" customHeight="1">
      <c r="A14" s="301"/>
      <c r="B14" s="302"/>
      <c r="C14" s="302"/>
      <c r="D14" s="103" t="s">
        <v>22</v>
      </c>
      <c r="E14" s="103" t="s">
        <v>263</v>
      </c>
      <c r="F14" s="302"/>
      <c r="G14" s="302"/>
      <c r="H14" s="302"/>
      <c r="I14" s="318"/>
      <c r="J14" s="302"/>
      <c r="K14" s="116"/>
      <c r="L14" s="116"/>
      <c r="M14" s="116"/>
    </row>
    <row r="15" spans="1:13" ht="14.45" customHeight="1">
      <c r="A15" s="103" t="s">
        <v>40</v>
      </c>
      <c r="B15" s="311" t="s">
        <v>41</v>
      </c>
      <c r="C15" s="312"/>
      <c r="D15" s="104"/>
      <c r="E15" s="104"/>
      <c r="F15" s="302"/>
      <c r="G15" s="105">
        <f>G16</f>
        <v>10</v>
      </c>
      <c r="H15" s="104"/>
      <c r="I15" s="106"/>
      <c r="J15" s="104"/>
      <c r="K15" s="116"/>
      <c r="L15" s="116"/>
      <c r="M15" s="116"/>
    </row>
    <row r="16" spans="1:13" ht="27.75" customHeight="1">
      <c r="A16" s="301" t="s">
        <v>42</v>
      </c>
      <c r="B16" s="301" t="s">
        <v>43</v>
      </c>
      <c r="C16" s="301" t="s">
        <v>15</v>
      </c>
      <c r="D16" s="103" t="s">
        <v>16</v>
      </c>
      <c r="E16" s="103" t="s">
        <v>265</v>
      </c>
      <c r="F16" s="302"/>
      <c r="G16" s="304">
        <v>10</v>
      </c>
      <c r="H16" s="301" t="s">
        <v>270</v>
      </c>
      <c r="I16" s="317"/>
      <c r="J16" s="302"/>
      <c r="K16" s="116"/>
      <c r="L16" s="116"/>
      <c r="M16" s="116"/>
    </row>
    <row r="17" spans="1:13" ht="27.75" customHeight="1">
      <c r="A17" s="301"/>
      <c r="B17" s="302"/>
      <c r="C17" s="302"/>
      <c r="D17" s="103" t="s">
        <v>18</v>
      </c>
      <c r="E17" s="103" t="s">
        <v>266</v>
      </c>
      <c r="F17" s="302"/>
      <c r="G17" s="302"/>
      <c r="H17" s="302"/>
      <c r="I17" s="317"/>
      <c r="J17" s="302"/>
      <c r="K17" s="116"/>
      <c r="L17" s="116"/>
      <c r="M17" s="116"/>
    </row>
    <row r="18" spans="1:13" ht="28.5" customHeight="1">
      <c r="A18" s="301"/>
      <c r="B18" s="302"/>
      <c r="C18" s="302"/>
      <c r="D18" s="103" t="s">
        <v>20</v>
      </c>
      <c r="E18" s="103" t="s">
        <v>262</v>
      </c>
      <c r="F18" s="302"/>
      <c r="G18" s="302"/>
      <c r="H18" s="302"/>
      <c r="I18" s="317"/>
      <c r="J18" s="302"/>
      <c r="K18" s="116"/>
      <c r="L18" s="116"/>
      <c r="M18" s="116"/>
    </row>
    <row r="19" spans="1:13" ht="28.5" customHeight="1">
      <c r="A19" s="301"/>
      <c r="B19" s="302"/>
      <c r="C19" s="302"/>
      <c r="D19" s="103" t="s">
        <v>22</v>
      </c>
      <c r="E19" s="103" t="s">
        <v>263</v>
      </c>
      <c r="F19" s="302"/>
      <c r="G19" s="302"/>
      <c r="H19" s="302"/>
      <c r="I19" s="317"/>
      <c r="J19" s="302"/>
      <c r="K19" s="116"/>
      <c r="L19" s="116"/>
      <c r="M19" s="116"/>
    </row>
    <row r="20" spans="1:13" ht="158.25" customHeight="1">
      <c r="A20" s="105">
        <v>2</v>
      </c>
      <c r="B20" s="103" t="s">
        <v>106</v>
      </c>
      <c r="C20" s="103" t="s">
        <v>68</v>
      </c>
      <c r="D20" s="103" t="s">
        <v>65</v>
      </c>
      <c r="E20" s="105">
        <v>75</v>
      </c>
      <c r="F20" s="103" t="s">
        <v>107</v>
      </c>
      <c r="G20" s="105">
        <v>10</v>
      </c>
      <c r="H20" s="103" t="s">
        <v>108</v>
      </c>
      <c r="I20" s="106"/>
      <c r="J20" s="104"/>
      <c r="K20" s="116"/>
      <c r="L20" s="116"/>
      <c r="M20" s="116"/>
    </row>
    <row r="21" spans="1:13" ht="96" customHeight="1">
      <c r="A21" s="105">
        <v>3</v>
      </c>
      <c r="B21" s="103" t="s">
        <v>109</v>
      </c>
      <c r="C21" s="103" t="s">
        <v>15</v>
      </c>
      <c r="D21" s="103" t="s">
        <v>65</v>
      </c>
      <c r="E21" s="105">
        <v>50</v>
      </c>
      <c r="F21" s="103" t="s">
        <v>110</v>
      </c>
      <c r="G21" s="105">
        <v>5</v>
      </c>
      <c r="H21" s="103" t="s">
        <v>111</v>
      </c>
      <c r="I21" s="106"/>
      <c r="J21" s="104"/>
      <c r="K21" s="116"/>
      <c r="L21" s="116"/>
      <c r="M21" s="116"/>
    </row>
    <row r="22" spans="1:13" ht="173.25" customHeight="1">
      <c r="A22" s="105">
        <v>4</v>
      </c>
      <c r="B22" s="103" t="s">
        <v>112</v>
      </c>
      <c r="C22" s="103" t="s">
        <v>15</v>
      </c>
      <c r="D22" s="103" t="s">
        <v>65</v>
      </c>
      <c r="E22" s="105">
        <v>0</v>
      </c>
      <c r="F22" s="103" t="s">
        <v>110</v>
      </c>
      <c r="G22" s="105">
        <v>10</v>
      </c>
      <c r="H22" s="103" t="s">
        <v>113</v>
      </c>
      <c r="I22" s="107"/>
      <c r="J22" s="104"/>
      <c r="K22" s="116"/>
      <c r="L22" s="116"/>
      <c r="M22" s="116"/>
    </row>
    <row r="23" spans="1:13" ht="97.5" customHeight="1">
      <c r="A23" s="105">
        <v>5</v>
      </c>
      <c r="B23" s="103" t="s">
        <v>114</v>
      </c>
      <c r="C23" s="103" t="s">
        <v>115</v>
      </c>
      <c r="D23" s="103" t="s">
        <v>65</v>
      </c>
      <c r="E23" s="105">
        <v>0</v>
      </c>
      <c r="F23" s="103" t="s">
        <v>107</v>
      </c>
      <c r="G23" s="105">
        <v>10</v>
      </c>
      <c r="H23" s="103" t="s">
        <v>116</v>
      </c>
      <c r="I23" s="107"/>
      <c r="J23" s="104"/>
      <c r="K23" s="116"/>
      <c r="L23" s="116"/>
      <c r="M23" s="116"/>
    </row>
    <row r="24" spans="1:13" ht="123" customHeight="1">
      <c r="A24" s="105">
        <v>6</v>
      </c>
      <c r="B24" s="103" t="s">
        <v>101</v>
      </c>
      <c r="C24" s="103" t="s">
        <v>97</v>
      </c>
      <c r="D24" s="103" t="s">
        <v>65</v>
      </c>
      <c r="E24" s="105">
        <v>0</v>
      </c>
      <c r="F24" s="103" t="s">
        <v>58</v>
      </c>
      <c r="G24" s="105">
        <v>10</v>
      </c>
      <c r="H24" s="103" t="s">
        <v>117</v>
      </c>
      <c r="I24" s="107"/>
      <c r="J24" s="104"/>
      <c r="K24" s="116"/>
      <c r="L24" s="116"/>
      <c r="M24" s="116"/>
    </row>
    <row r="25" spans="1:13" ht="178.5" customHeight="1">
      <c r="A25" s="105">
        <v>7</v>
      </c>
      <c r="B25" s="103" t="s">
        <v>67</v>
      </c>
      <c r="C25" s="103" t="s">
        <v>68</v>
      </c>
      <c r="D25" s="103" t="s">
        <v>69</v>
      </c>
      <c r="E25" s="103" t="s">
        <v>70</v>
      </c>
      <c r="F25" s="103" t="s">
        <v>71</v>
      </c>
      <c r="G25" s="105">
        <v>3</v>
      </c>
      <c r="H25" s="103" t="s">
        <v>82</v>
      </c>
      <c r="I25" s="118">
        <v>96</v>
      </c>
      <c r="J25" s="118">
        <v>3</v>
      </c>
      <c r="K25" s="116"/>
      <c r="L25" s="116"/>
      <c r="M25" s="116"/>
    </row>
    <row r="26" spans="1:13" ht="120" customHeight="1">
      <c r="A26" s="105">
        <v>8</v>
      </c>
      <c r="B26" s="103" t="s">
        <v>72</v>
      </c>
      <c r="C26" s="103" t="s">
        <v>54</v>
      </c>
      <c r="D26" s="103" t="s">
        <v>69</v>
      </c>
      <c r="E26" s="45">
        <v>1</v>
      </c>
      <c r="F26" s="103" t="s">
        <v>58</v>
      </c>
      <c r="G26" s="105">
        <v>2</v>
      </c>
      <c r="H26" s="103" t="s">
        <v>73</v>
      </c>
      <c r="I26" s="118">
        <v>100</v>
      </c>
      <c r="J26" s="118">
        <v>2</v>
      </c>
      <c r="K26" s="116"/>
      <c r="L26" s="116"/>
      <c r="M26" s="116"/>
    </row>
    <row r="27" spans="1:13">
      <c r="A27" s="304">
        <v>9</v>
      </c>
      <c r="B27" s="313" t="s">
        <v>234</v>
      </c>
      <c r="C27" s="301" t="s">
        <v>15</v>
      </c>
      <c r="D27" s="119" t="s">
        <v>16</v>
      </c>
      <c r="E27" s="103" t="s">
        <v>262</v>
      </c>
      <c r="F27" s="301" t="s">
        <v>52</v>
      </c>
      <c r="G27" s="316">
        <v>7</v>
      </c>
      <c r="H27" s="313" t="s">
        <v>235</v>
      </c>
      <c r="I27" s="314"/>
      <c r="J27" s="315"/>
      <c r="K27" s="116"/>
      <c r="L27" s="116"/>
      <c r="M27" s="116"/>
    </row>
    <row r="28" spans="1:13">
      <c r="A28" s="313"/>
      <c r="B28" s="313"/>
      <c r="C28" s="301"/>
      <c r="D28" s="119" t="s">
        <v>18</v>
      </c>
      <c r="E28" s="105">
        <v>80</v>
      </c>
      <c r="F28" s="313"/>
      <c r="G28" s="316"/>
      <c r="H28" s="313"/>
      <c r="I28" s="314"/>
      <c r="J28" s="315"/>
      <c r="K28" s="116"/>
      <c r="L28" s="116"/>
      <c r="M28" s="116"/>
    </row>
    <row r="29" spans="1:13">
      <c r="A29" s="313"/>
      <c r="B29" s="313"/>
      <c r="C29" s="301"/>
      <c r="D29" s="119" t="s">
        <v>20</v>
      </c>
      <c r="E29" s="103" t="s">
        <v>263</v>
      </c>
      <c r="F29" s="313"/>
      <c r="G29" s="316"/>
      <c r="H29" s="313"/>
      <c r="I29" s="314"/>
      <c r="J29" s="315"/>
      <c r="K29" s="116"/>
      <c r="L29" s="116"/>
      <c r="M29" s="116"/>
    </row>
    <row r="30" spans="1:13" ht="94.5" customHeight="1">
      <c r="A30" s="313"/>
      <c r="B30" s="313"/>
      <c r="C30" s="301"/>
      <c r="D30" s="119" t="s">
        <v>22</v>
      </c>
      <c r="E30" s="103" t="s">
        <v>261</v>
      </c>
      <c r="F30" s="313"/>
      <c r="G30" s="316"/>
      <c r="H30" s="313"/>
      <c r="I30" s="314"/>
      <c r="J30" s="315"/>
      <c r="K30" s="116"/>
      <c r="L30" s="116"/>
      <c r="M30" s="116"/>
    </row>
    <row r="31" spans="1:13" ht="78" customHeight="1">
      <c r="A31" s="105">
        <v>10</v>
      </c>
      <c r="B31" s="103" t="s">
        <v>74</v>
      </c>
      <c r="C31" s="103" t="s">
        <v>75</v>
      </c>
      <c r="D31" s="103" t="s">
        <v>65</v>
      </c>
      <c r="E31" s="45">
        <v>1</v>
      </c>
      <c r="F31" s="103" t="s">
        <v>58</v>
      </c>
      <c r="G31" s="105">
        <v>3</v>
      </c>
      <c r="H31" s="103" t="s">
        <v>73</v>
      </c>
      <c r="I31" s="107"/>
      <c r="J31" s="107"/>
      <c r="K31" s="116"/>
      <c r="L31" s="116"/>
      <c r="M31" s="116"/>
    </row>
    <row r="32" spans="1:13" ht="135" customHeight="1">
      <c r="A32" s="246">
        <v>11</v>
      </c>
      <c r="B32" s="245" t="s">
        <v>76</v>
      </c>
      <c r="C32" s="245" t="s">
        <v>77</v>
      </c>
      <c r="D32" s="245" t="s">
        <v>65</v>
      </c>
      <c r="E32" s="245" t="s">
        <v>78</v>
      </c>
      <c r="F32" s="245" t="s">
        <v>79</v>
      </c>
      <c r="G32" s="246">
        <v>5</v>
      </c>
      <c r="H32" s="245" t="s">
        <v>287</v>
      </c>
      <c r="I32" s="245"/>
      <c r="J32" s="247"/>
      <c r="K32" s="116"/>
      <c r="L32" s="116"/>
      <c r="M32" s="116"/>
    </row>
    <row r="33" spans="1:13" ht="135" customHeight="1">
      <c r="A33" s="103" t="s">
        <v>276</v>
      </c>
      <c r="B33" s="103" t="s">
        <v>274</v>
      </c>
      <c r="C33" s="103" t="s">
        <v>15</v>
      </c>
      <c r="D33" s="103" t="s">
        <v>65</v>
      </c>
      <c r="E33" s="105">
        <v>98</v>
      </c>
      <c r="F33" s="103" t="s">
        <v>58</v>
      </c>
      <c r="G33" s="105">
        <v>5</v>
      </c>
      <c r="H33" s="103" t="s">
        <v>275</v>
      </c>
      <c r="I33" s="103"/>
      <c r="J33" s="107"/>
      <c r="K33" s="116"/>
      <c r="L33" s="116"/>
      <c r="M33" s="116"/>
    </row>
    <row r="34" spans="1:13" ht="14.45" customHeight="1">
      <c r="A34" s="103"/>
      <c r="B34" s="123" t="s">
        <v>80</v>
      </c>
      <c r="C34" s="124"/>
      <c r="D34" s="124"/>
      <c r="E34" s="124"/>
      <c r="F34" s="124"/>
      <c r="G34" s="125">
        <f>G6+G11+G16+G20+G21+G22+G23+G24+G25+G26+G27+G31+G32+G33</f>
        <v>100</v>
      </c>
      <c r="H34" s="124"/>
      <c r="I34" s="124"/>
      <c r="J34" s="60"/>
      <c r="K34" s="116"/>
      <c r="L34" s="116"/>
      <c r="M34" s="116"/>
    </row>
    <row r="35" spans="1:13" ht="30" customHeight="1">
      <c r="A35" s="120"/>
      <c r="B35" s="103" t="s">
        <v>81</v>
      </c>
      <c r="C35" s="120"/>
      <c r="D35" s="120"/>
      <c r="E35" s="120"/>
      <c r="F35" s="120"/>
      <c r="G35" s="120"/>
      <c r="H35" s="120"/>
      <c r="I35" s="120"/>
      <c r="J35" s="120"/>
      <c r="K35" s="116"/>
      <c r="L35" s="116"/>
      <c r="M35" s="116"/>
    </row>
    <row r="40" spans="1:13" ht="66.75" customHeight="1"/>
  </sheetData>
  <mergeCells count="36">
    <mergeCell ref="H27:H30"/>
    <mergeCell ref="I27:I30"/>
    <mergeCell ref="J27:J30"/>
    <mergeCell ref="A27:A30"/>
    <mergeCell ref="B27:B30"/>
    <mergeCell ref="C27:C30"/>
    <mergeCell ref="F27:F30"/>
    <mergeCell ref="G27:G30"/>
    <mergeCell ref="I1:J1"/>
    <mergeCell ref="B15:C15"/>
    <mergeCell ref="H6:H9"/>
    <mergeCell ref="I6:I9"/>
    <mergeCell ref="J6:J9"/>
    <mergeCell ref="A2:J2"/>
    <mergeCell ref="B4:C4"/>
    <mergeCell ref="B5:C5"/>
    <mergeCell ref="A6:A9"/>
    <mergeCell ref="B6:B9"/>
    <mergeCell ref="C6:C9"/>
    <mergeCell ref="G6:G9"/>
    <mergeCell ref="F5:F19"/>
    <mergeCell ref="B10:C10"/>
    <mergeCell ref="A11:A14"/>
    <mergeCell ref="B11:B14"/>
    <mergeCell ref="C11:C14"/>
    <mergeCell ref="G11:G14"/>
    <mergeCell ref="H11:H14"/>
    <mergeCell ref="I11:I14"/>
    <mergeCell ref="J11:J14"/>
    <mergeCell ref="I16:I19"/>
    <mergeCell ref="J16:J19"/>
    <mergeCell ref="A16:A19"/>
    <mergeCell ref="B16:B19"/>
    <mergeCell ref="C16:C19"/>
    <mergeCell ref="G16:G19"/>
    <mergeCell ref="H16:H19"/>
  </mergeCells>
  <pageMargins left="0.31496062992125984" right="0.31496062992125984" top="0" bottom="0" header="0" footer="0"/>
  <pageSetup scale="45" fitToHeight="0" orientation="portrait" r:id="rId1"/>
  <headerFooter>
    <oddFooter>&amp;C&amp;"Helvetica Neue,Regular"&amp;12&amp;K000000&amp;P</oddFooter>
  </headerFooter>
  <rowBreaks count="1" manualBreakCount="1">
    <brk id="26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="60" zoomScaleNormal="80" workbookViewId="0">
      <selection activeCell="H1" sqref="H1:J1"/>
    </sheetView>
  </sheetViews>
  <sheetFormatPr defaultRowHeight="15"/>
  <cols>
    <col min="1" max="1" width="9.140625" style="168"/>
    <col min="2" max="2" width="29.28515625" style="168" customWidth="1"/>
    <col min="3" max="3" width="16.42578125" style="168" customWidth="1"/>
    <col min="4" max="4" width="35.28515625" style="168" customWidth="1"/>
    <col min="5" max="5" width="21.28515625" style="168" customWidth="1"/>
    <col min="6" max="6" width="31.42578125" style="168" customWidth="1"/>
    <col min="7" max="7" width="19.42578125" style="168" customWidth="1"/>
    <col min="8" max="8" width="39.85546875" style="244" customWidth="1"/>
    <col min="9" max="9" width="10.7109375" style="244" customWidth="1"/>
    <col min="10" max="10" width="10.28515625" style="244" customWidth="1"/>
    <col min="11" max="16384" width="9.140625" style="168"/>
  </cols>
  <sheetData>
    <row r="1" spans="1:10" ht="111" customHeight="1">
      <c r="A1" s="167"/>
      <c r="B1" s="167"/>
      <c r="C1" s="167"/>
      <c r="D1" s="167"/>
      <c r="E1" s="167"/>
      <c r="F1" s="167"/>
      <c r="G1" s="167"/>
      <c r="H1" s="518" t="s">
        <v>372</v>
      </c>
      <c r="I1" s="518"/>
      <c r="J1" s="518"/>
    </row>
    <row r="2" spans="1:10">
      <c r="A2" s="519" t="s">
        <v>259</v>
      </c>
      <c r="B2" s="520"/>
      <c r="C2" s="520"/>
      <c r="D2" s="520"/>
      <c r="E2" s="520"/>
      <c r="F2" s="520"/>
      <c r="G2" s="520"/>
      <c r="H2" s="520"/>
      <c r="I2" s="520"/>
      <c r="J2" s="520"/>
    </row>
    <row r="3" spans="1:10" ht="30">
      <c r="A3" s="145" t="s">
        <v>0</v>
      </c>
      <c r="B3" s="145" t="s">
        <v>1</v>
      </c>
      <c r="C3" s="145" t="s">
        <v>2</v>
      </c>
      <c r="D3" s="145" t="s">
        <v>3</v>
      </c>
      <c r="E3" s="145" t="s">
        <v>4</v>
      </c>
      <c r="F3" s="145" t="s">
        <v>5</v>
      </c>
      <c r="G3" s="145" t="s">
        <v>6</v>
      </c>
      <c r="H3" s="200" t="s">
        <v>7</v>
      </c>
      <c r="I3" s="200" t="s">
        <v>8</v>
      </c>
      <c r="J3" s="200" t="s">
        <v>9</v>
      </c>
    </row>
    <row r="4" spans="1:10">
      <c r="A4" s="144">
        <v>1</v>
      </c>
      <c r="B4" s="521" t="s">
        <v>10</v>
      </c>
      <c r="C4" s="522"/>
      <c r="D4" s="170"/>
      <c r="E4" s="144">
        <v>100</v>
      </c>
      <c r="F4" s="169"/>
      <c r="G4" s="144">
        <f>G5+G10+G15</f>
        <v>35</v>
      </c>
      <c r="H4" s="241"/>
      <c r="I4" s="199"/>
      <c r="J4" s="199"/>
    </row>
    <row r="5" spans="1:10" ht="15" customHeight="1">
      <c r="A5" s="145" t="s">
        <v>11</v>
      </c>
      <c r="B5" s="523" t="s">
        <v>12</v>
      </c>
      <c r="C5" s="524"/>
      <c r="D5" s="170"/>
      <c r="E5" s="170"/>
      <c r="F5" s="512" t="s">
        <v>258</v>
      </c>
      <c r="G5" s="144">
        <v>15</v>
      </c>
      <c r="H5" s="241"/>
      <c r="I5" s="199"/>
      <c r="J5" s="199"/>
    </row>
    <row r="6" spans="1:10" ht="15" customHeight="1">
      <c r="A6" s="512" t="s">
        <v>13</v>
      </c>
      <c r="B6" s="512" t="s">
        <v>14</v>
      </c>
      <c r="C6" s="512" t="s">
        <v>15</v>
      </c>
      <c r="D6" s="145" t="s">
        <v>16</v>
      </c>
      <c r="E6" s="145" t="s">
        <v>265</v>
      </c>
      <c r="F6" s="513"/>
      <c r="G6" s="515">
        <v>15</v>
      </c>
      <c r="H6" s="512" t="s">
        <v>271</v>
      </c>
      <c r="I6" s="510"/>
      <c r="J6" s="511"/>
    </row>
    <row r="7" spans="1:10">
      <c r="A7" s="513"/>
      <c r="B7" s="513"/>
      <c r="C7" s="513"/>
      <c r="D7" s="145" t="s">
        <v>18</v>
      </c>
      <c r="E7" s="145" t="s">
        <v>266</v>
      </c>
      <c r="F7" s="513"/>
      <c r="G7" s="516"/>
      <c r="H7" s="513"/>
      <c r="I7" s="510"/>
      <c r="J7" s="511"/>
    </row>
    <row r="8" spans="1:10">
      <c r="A8" s="513"/>
      <c r="B8" s="513"/>
      <c r="C8" s="513"/>
      <c r="D8" s="145" t="s">
        <v>20</v>
      </c>
      <c r="E8" s="145" t="s">
        <v>262</v>
      </c>
      <c r="F8" s="513"/>
      <c r="G8" s="516"/>
      <c r="H8" s="513"/>
      <c r="I8" s="510"/>
      <c r="J8" s="511"/>
    </row>
    <row r="9" spans="1:10">
      <c r="A9" s="514"/>
      <c r="B9" s="514"/>
      <c r="C9" s="514"/>
      <c r="D9" s="145" t="s">
        <v>22</v>
      </c>
      <c r="E9" s="145" t="s">
        <v>263</v>
      </c>
      <c r="F9" s="513"/>
      <c r="G9" s="517"/>
      <c r="H9" s="514"/>
      <c r="I9" s="510"/>
      <c r="J9" s="511"/>
    </row>
    <row r="10" spans="1:10" ht="15" customHeight="1">
      <c r="A10" s="145" t="s">
        <v>26</v>
      </c>
      <c r="B10" s="523" t="s">
        <v>27</v>
      </c>
      <c r="C10" s="524"/>
      <c r="D10" s="170"/>
      <c r="E10" s="170"/>
      <c r="F10" s="513"/>
      <c r="G10" s="144">
        <f>G11</f>
        <v>10</v>
      </c>
      <c r="H10" s="241"/>
      <c r="I10" s="241"/>
      <c r="J10" s="241"/>
    </row>
    <row r="11" spans="1:10" ht="15" customHeight="1">
      <c r="A11" s="512" t="s">
        <v>28</v>
      </c>
      <c r="B11" s="512" t="s">
        <v>29</v>
      </c>
      <c r="C11" s="512" t="s">
        <v>15</v>
      </c>
      <c r="D11" s="145" t="s">
        <v>16</v>
      </c>
      <c r="E11" s="145" t="s">
        <v>265</v>
      </c>
      <c r="F11" s="513"/>
      <c r="G11" s="515">
        <v>10</v>
      </c>
      <c r="H11" s="512" t="s">
        <v>272</v>
      </c>
      <c r="I11" s="510"/>
      <c r="J11" s="511"/>
    </row>
    <row r="12" spans="1:10">
      <c r="A12" s="513"/>
      <c r="B12" s="513"/>
      <c r="C12" s="513"/>
      <c r="D12" s="145" t="s">
        <v>18</v>
      </c>
      <c r="E12" s="145" t="s">
        <v>266</v>
      </c>
      <c r="F12" s="513"/>
      <c r="G12" s="516"/>
      <c r="H12" s="513"/>
      <c r="I12" s="510"/>
      <c r="J12" s="511"/>
    </row>
    <row r="13" spans="1:10">
      <c r="A13" s="513"/>
      <c r="B13" s="513"/>
      <c r="C13" s="513"/>
      <c r="D13" s="145" t="s">
        <v>20</v>
      </c>
      <c r="E13" s="145" t="s">
        <v>262</v>
      </c>
      <c r="F13" s="513"/>
      <c r="G13" s="516"/>
      <c r="H13" s="513"/>
      <c r="I13" s="510"/>
      <c r="J13" s="511"/>
    </row>
    <row r="14" spans="1:10">
      <c r="A14" s="514"/>
      <c r="B14" s="514"/>
      <c r="C14" s="514"/>
      <c r="D14" s="145" t="s">
        <v>22</v>
      </c>
      <c r="E14" s="145" t="s">
        <v>268</v>
      </c>
      <c r="F14" s="513"/>
      <c r="G14" s="517"/>
      <c r="H14" s="514"/>
      <c r="I14" s="510"/>
      <c r="J14" s="511"/>
    </row>
    <row r="15" spans="1:10" ht="15" customHeight="1">
      <c r="A15" s="145" t="s">
        <v>40</v>
      </c>
      <c r="B15" s="523" t="s">
        <v>41</v>
      </c>
      <c r="C15" s="524"/>
      <c r="D15" s="170"/>
      <c r="E15" s="170"/>
      <c r="F15" s="513"/>
      <c r="G15" s="144">
        <f>G16</f>
        <v>10</v>
      </c>
      <c r="H15" s="199"/>
      <c r="I15" s="171"/>
      <c r="J15" s="199"/>
    </row>
    <row r="16" spans="1:10" ht="15" customHeight="1">
      <c r="A16" s="512" t="s">
        <v>42</v>
      </c>
      <c r="B16" s="512" t="s">
        <v>43</v>
      </c>
      <c r="C16" s="512" t="s">
        <v>15</v>
      </c>
      <c r="D16" s="145" t="s">
        <v>16</v>
      </c>
      <c r="E16" s="145" t="s">
        <v>265</v>
      </c>
      <c r="F16" s="513"/>
      <c r="G16" s="515">
        <v>10</v>
      </c>
      <c r="H16" s="512" t="s">
        <v>273</v>
      </c>
      <c r="I16" s="510"/>
      <c r="J16" s="511"/>
    </row>
    <row r="17" spans="1:10">
      <c r="A17" s="513"/>
      <c r="B17" s="513"/>
      <c r="C17" s="513"/>
      <c r="D17" s="145" t="s">
        <v>18</v>
      </c>
      <c r="E17" s="145" t="s">
        <v>266</v>
      </c>
      <c r="F17" s="513"/>
      <c r="G17" s="516"/>
      <c r="H17" s="513"/>
      <c r="I17" s="510"/>
      <c r="J17" s="511"/>
    </row>
    <row r="18" spans="1:10" ht="15" customHeight="1">
      <c r="A18" s="513"/>
      <c r="B18" s="513"/>
      <c r="C18" s="513"/>
      <c r="D18" s="145" t="s">
        <v>20</v>
      </c>
      <c r="E18" s="145" t="s">
        <v>262</v>
      </c>
      <c r="F18" s="513"/>
      <c r="G18" s="516"/>
      <c r="H18" s="513"/>
      <c r="I18" s="510"/>
      <c r="J18" s="511"/>
    </row>
    <row r="19" spans="1:10" ht="62.25" customHeight="1">
      <c r="A19" s="514"/>
      <c r="B19" s="514"/>
      <c r="C19" s="514"/>
      <c r="D19" s="145" t="s">
        <v>22</v>
      </c>
      <c r="E19" s="145" t="s">
        <v>263</v>
      </c>
      <c r="F19" s="514"/>
      <c r="G19" s="517"/>
      <c r="H19" s="514"/>
      <c r="I19" s="510"/>
      <c r="J19" s="511"/>
    </row>
    <row r="20" spans="1:10" s="166" customFormat="1" ht="90">
      <c r="A20" s="164">
        <v>2</v>
      </c>
      <c r="B20" s="146" t="s">
        <v>109</v>
      </c>
      <c r="C20" s="146" t="s">
        <v>15</v>
      </c>
      <c r="D20" s="146" t="s">
        <v>65</v>
      </c>
      <c r="E20" s="164">
        <v>50</v>
      </c>
      <c r="F20" s="146" t="s">
        <v>288</v>
      </c>
      <c r="G20" s="164">
        <v>5</v>
      </c>
      <c r="H20" s="146" t="s">
        <v>289</v>
      </c>
      <c r="I20" s="165"/>
      <c r="J20" s="147"/>
    </row>
    <row r="21" spans="1:10" ht="90">
      <c r="A21" s="267" t="s">
        <v>53</v>
      </c>
      <c r="B21" s="266" t="s">
        <v>290</v>
      </c>
      <c r="C21" s="267" t="s">
        <v>68</v>
      </c>
      <c r="D21" s="267" t="s">
        <v>65</v>
      </c>
      <c r="E21" s="267" t="s">
        <v>89</v>
      </c>
      <c r="F21" s="266" t="s">
        <v>288</v>
      </c>
      <c r="G21" s="266">
        <v>5</v>
      </c>
      <c r="H21" s="266" t="s">
        <v>291</v>
      </c>
      <c r="I21" s="265"/>
      <c r="J21" s="266"/>
    </row>
    <row r="22" spans="1:10" ht="147.75" customHeight="1">
      <c r="A22" s="267" t="s">
        <v>64</v>
      </c>
      <c r="B22" s="266" t="s">
        <v>292</v>
      </c>
      <c r="C22" s="267" t="s">
        <v>15</v>
      </c>
      <c r="D22" s="267" t="s">
        <v>65</v>
      </c>
      <c r="E22" s="267">
        <v>50</v>
      </c>
      <c r="F22" s="266" t="s">
        <v>288</v>
      </c>
      <c r="G22" s="266">
        <v>5</v>
      </c>
      <c r="H22" s="266" t="s">
        <v>293</v>
      </c>
      <c r="I22" s="265"/>
      <c r="J22" s="266"/>
    </row>
    <row r="23" spans="1:10" ht="120.75" customHeight="1">
      <c r="A23" s="267" t="s">
        <v>66</v>
      </c>
      <c r="B23" s="266" t="s">
        <v>294</v>
      </c>
      <c r="C23" s="267" t="s">
        <v>15</v>
      </c>
      <c r="D23" s="267" t="s">
        <v>65</v>
      </c>
      <c r="E23" s="267" t="s">
        <v>295</v>
      </c>
      <c r="F23" s="266" t="s">
        <v>288</v>
      </c>
      <c r="G23" s="266">
        <v>5</v>
      </c>
      <c r="H23" s="266" t="s">
        <v>296</v>
      </c>
      <c r="I23" s="265"/>
      <c r="J23" s="266"/>
    </row>
    <row r="24" spans="1:10" ht="159" customHeight="1">
      <c r="A24" s="267" t="s">
        <v>87</v>
      </c>
      <c r="B24" s="266" t="s">
        <v>297</v>
      </c>
      <c r="C24" s="267" t="s">
        <v>15</v>
      </c>
      <c r="D24" s="267" t="s">
        <v>65</v>
      </c>
      <c r="E24" s="267" t="s">
        <v>263</v>
      </c>
      <c r="F24" s="266" t="s">
        <v>288</v>
      </c>
      <c r="G24" s="266">
        <v>5</v>
      </c>
      <c r="H24" s="266" t="s">
        <v>298</v>
      </c>
      <c r="I24" s="265"/>
      <c r="J24" s="266"/>
    </row>
    <row r="25" spans="1:10" ht="159" customHeight="1">
      <c r="A25" s="267" t="s">
        <v>88</v>
      </c>
      <c r="B25" s="266" t="s">
        <v>299</v>
      </c>
      <c r="C25" s="267" t="s">
        <v>15</v>
      </c>
      <c r="D25" s="267" t="s">
        <v>65</v>
      </c>
      <c r="E25" s="267" t="s">
        <v>300</v>
      </c>
      <c r="F25" s="266" t="s">
        <v>288</v>
      </c>
      <c r="G25" s="266">
        <v>5</v>
      </c>
      <c r="H25" s="266" t="s">
        <v>301</v>
      </c>
      <c r="I25" s="265"/>
      <c r="J25" s="266"/>
    </row>
    <row r="26" spans="1:10" ht="138.75" customHeight="1">
      <c r="A26" s="144">
        <v>8</v>
      </c>
      <c r="B26" s="145" t="s">
        <v>302</v>
      </c>
      <c r="C26" s="145" t="s">
        <v>15</v>
      </c>
      <c r="D26" s="145" t="s">
        <v>65</v>
      </c>
      <c r="E26" s="144">
        <v>0</v>
      </c>
      <c r="F26" s="145" t="s">
        <v>288</v>
      </c>
      <c r="G26" s="144">
        <v>5</v>
      </c>
      <c r="H26" s="200" t="s">
        <v>303</v>
      </c>
      <c r="I26" s="201"/>
      <c r="J26" s="199"/>
    </row>
    <row r="27" spans="1:10" ht="134.25" customHeight="1">
      <c r="A27" s="144">
        <v>9</v>
      </c>
      <c r="B27" s="145" t="s">
        <v>114</v>
      </c>
      <c r="C27" s="145" t="s">
        <v>115</v>
      </c>
      <c r="D27" s="145" t="s">
        <v>65</v>
      </c>
      <c r="E27" s="144">
        <v>0</v>
      </c>
      <c r="F27" s="145" t="s">
        <v>288</v>
      </c>
      <c r="G27" s="144">
        <v>5</v>
      </c>
      <c r="H27" s="200" t="s">
        <v>304</v>
      </c>
      <c r="I27" s="201"/>
      <c r="J27" s="199"/>
    </row>
    <row r="28" spans="1:10" ht="105">
      <c r="A28" s="144">
        <v>10</v>
      </c>
      <c r="B28" s="145" t="s">
        <v>101</v>
      </c>
      <c r="C28" s="145" t="s">
        <v>97</v>
      </c>
      <c r="D28" s="145" t="s">
        <v>65</v>
      </c>
      <c r="E28" s="144">
        <v>0</v>
      </c>
      <c r="F28" s="145" t="s">
        <v>58</v>
      </c>
      <c r="G28" s="144">
        <v>5</v>
      </c>
      <c r="H28" s="200" t="s">
        <v>117</v>
      </c>
      <c r="I28" s="201"/>
      <c r="J28" s="199"/>
    </row>
    <row r="29" spans="1:10" ht="105">
      <c r="A29" s="144">
        <v>11</v>
      </c>
      <c r="B29" s="145" t="s">
        <v>67</v>
      </c>
      <c r="C29" s="145" t="s">
        <v>68</v>
      </c>
      <c r="D29" s="145" t="s">
        <v>69</v>
      </c>
      <c r="E29" s="145" t="s">
        <v>70</v>
      </c>
      <c r="F29" s="145" t="s">
        <v>71</v>
      </c>
      <c r="G29" s="144">
        <v>3</v>
      </c>
      <c r="H29" s="200" t="s">
        <v>82</v>
      </c>
      <c r="I29" s="201"/>
      <c r="J29" s="201"/>
    </row>
    <row r="30" spans="1:10" ht="72" customHeight="1">
      <c r="A30" s="144">
        <v>12</v>
      </c>
      <c r="B30" s="145" t="s">
        <v>72</v>
      </c>
      <c r="C30" s="145" t="s">
        <v>54</v>
      </c>
      <c r="D30" s="145" t="s">
        <v>69</v>
      </c>
      <c r="E30" s="69">
        <v>1</v>
      </c>
      <c r="F30" s="145" t="s">
        <v>58</v>
      </c>
      <c r="G30" s="144">
        <v>2</v>
      </c>
      <c r="H30" s="200" t="s">
        <v>73</v>
      </c>
      <c r="I30" s="201"/>
      <c r="J30" s="201"/>
    </row>
    <row r="31" spans="1:10" ht="68.25" customHeight="1">
      <c r="A31" s="509">
        <v>13</v>
      </c>
      <c r="B31" s="506" t="s">
        <v>234</v>
      </c>
      <c r="C31" s="506" t="s">
        <v>15</v>
      </c>
      <c r="D31" s="145" t="s">
        <v>16</v>
      </c>
      <c r="E31" s="145" t="s">
        <v>262</v>
      </c>
      <c r="F31" s="506" t="s">
        <v>52</v>
      </c>
      <c r="G31" s="509">
        <v>2</v>
      </c>
      <c r="H31" s="506" t="s">
        <v>235</v>
      </c>
      <c r="I31" s="507"/>
      <c r="J31" s="508"/>
    </row>
    <row r="32" spans="1:10" ht="119.25" customHeight="1">
      <c r="A32" s="506"/>
      <c r="B32" s="506"/>
      <c r="C32" s="506"/>
      <c r="D32" s="145" t="s">
        <v>18</v>
      </c>
      <c r="E32" s="144">
        <v>80</v>
      </c>
      <c r="F32" s="506"/>
      <c r="G32" s="509"/>
      <c r="H32" s="506"/>
      <c r="I32" s="507"/>
      <c r="J32" s="508"/>
    </row>
    <row r="33" spans="1:10" ht="113.25" customHeight="1">
      <c r="A33" s="506"/>
      <c r="B33" s="506"/>
      <c r="C33" s="506"/>
      <c r="D33" s="145" t="s">
        <v>20</v>
      </c>
      <c r="E33" s="145" t="s">
        <v>263</v>
      </c>
      <c r="F33" s="506"/>
      <c r="G33" s="509"/>
      <c r="H33" s="506"/>
      <c r="I33" s="507"/>
      <c r="J33" s="508"/>
    </row>
    <row r="34" spans="1:10">
      <c r="A34" s="506"/>
      <c r="B34" s="506"/>
      <c r="C34" s="506"/>
      <c r="D34" s="145" t="s">
        <v>22</v>
      </c>
      <c r="E34" s="145" t="s">
        <v>261</v>
      </c>
      <c r="F34" s="506"/>
      <c r="G34" s="509"/>
      <c r="H34" s="506"/>
      <c r="I34" s="507"/>
      <c r="J34" s="508"/>
    </row>
    <row r="35" spans="1:10" ht="60">
      <c r="A35" s="144">
        <v>14</v>
      </c>
      <c r="B35" s="145" t="s">
        <v>74</v>
      </c>
      <c r="C35" s="145" t="s">
        <v>75</v>
      </c>
      <c r="D35" s="145" t="s">
        <v>65</v>
      </c>
      <c r="E35" s="69">
        <v>1</v>
      </c>
      <c r="F35" s="145" t="s">
        <v>58</v>
      </c>
      <c r="G35" s="144">
        <v>3</v>
      </c>
      <c r="H35" s="200" t="s">
        <v>73</v>
      </c>
      <c r="I35" s="69"/>
      <c r="J35" s="201"/>
    </row>
    <row r="36" spans="1:10" ht="120">
      <c r="A36" s="269">
        <v>15</v>
      </c>
      <c r="B36" s="267" t="s">
        <v>76</v>
      </c>
      <c r="C36" s="267" t="s">
        <v>77</v>
      </c>
      <c r="D36" s="267" t="s">
        <v>65</v>
      </c>
      <c r="E36" s="267" t="s">
        <v>78</v>
      </c>
      <c r="F36" s="267" t="s">
        <v>79</v>
      </c>
      <c r="G36" s="269">
        <v>5</v>
      </c>
      <c r="H36" s="267" t="s">
        <v>287</v>
      </c>
      <c r="I36" s="267"/>
      <c r="J36" s="268"/>
    </row>
    <row r="37" spans="1:10" ht="120">
      <c r="A37" s="144">
        <v>16</v>
      </c>
      <c r="B37" s="145" t="s">
        <v>274</v>
      </c>
      <c r="C37" s="145" t="s">
        <v>15</v>
      </c>
      <c r="D37" s="145" t="s">
        <v>65</v>
      </c>
      <c r="E37" s="145" t="s">
        <v>305</v>
      </c>
      <c r="F37" s="145" t="s">
        <v>58</v>
      </c>
      <c r="G37" s="144">
        <v>5</v>
      </c>
      <c r="H37" s="200" t="s">
        <v>306</v>
      </c>
      <c r="I37" s="200"/>
      <c r="J37" s="201"/>
    </row>
    <row r="38" spans="1:10">
      <c r="A38" s="145"/>
      <c r="B38" s="172" t="s">
        <v>80</v>
      </c>
      <c r="C38" s="173"/>
      <c r="D38" s="173"/>
      <c r="E38" s="173"/>
      <c r="F38" s="173"/>
      <c r="G38" s="174">
        <f>G4+G20+G22+G21+G23+G24+G25+G26+G28+G29+G30+G31+G35+G36+G37+G27</f>
        <v>100</v>
      </c>
      <c r="H38" s="242"/>
      <c r="I38" s="242"/>
      <c r="J38" s="240">
        <v>0</v>
      </c>
    </row>
    <row r="39" spans="1:10" ht="30">
      <c r="A39" s="175"/>
      <c r="B39" s="145" t="s">
        <v>81</v>
      </c>
      <c r="C39" s="175"/>
      <c r="D39" s="175"/>
      <c r="E39" s="175"/>
      <c r="F39" s="175"/>
      <c r="G39" s="175"/>
      <c r="H39" s="243"/>
      <c r="I39" s="243"/>
      <c r="J39" s="243"/>
    </row>
  </sheetData>
  <mergeCells count="36">
    <mergeCell ref="B15:C15"/>
    <mergeCell ref="A16:A19"/>
    <mergeCell ref="B16:B19"/>
    <mergeCell ref="C16:C19"/>
    <mergeCell ref="G16:G19"/>
    <mergeCell ref="H1:J1"/>
    <mergeCell ref="A2:J2"/>
    <mergeCell ref="B4:C4"/>
    <mergeCell ref="B5:C5"/>
    <mergeCell ref="F5:F19"/>
    <mergeCell ref="A6:A9"/>
    <mergeCell ref="B6:B9"/>
    <mergeCell ref="C6:C9"/>
    <mergeCell ref="G6:G9"/>
    <mergeCell ref="H6:H9"/>
    <mergeCell ref="H16:H19"/>
    <mergeCell ref="I6:I9"/>
    <mergeCell ref="I16:I19"/>
    <mergeCell ref="J16:J19"/>
    <mergeCell ref="J6:J9"/>
    <mergeCell ref="B10:C10"/>
    <mergeCell ref="I11:I14"/>
    <mergeCell ref="J11:J14"/>
    <mergeCell ref="A11:A14"/>
    <mergeCell ref="B11:B14"/>
    <mergeCell ref="C11:C14"/>
    <mergeCell ref="G11:G14"/>
    <mergeCell ref="H11:H14"/>
    <mergeCell ref="H31:H34"/>
    <mergeCell ref="I31:I34"/>
    <mergeCell ref="J31:J34"/>
    <mergeCell ref="A31:A34"/>
    <mergeCell ref="B31:B34"/>
    <mergeCell ref="C31:C34"/>
    <mergeCell ref="F31:F34"/>
    <mergeCell ref="G31:G34"/>
  </mergeCells>
  <pageMargins left="0.31496062992125984" right="0.31496062992125984" top="0.39370078740157483" bottom="0" header="0" footer="0"/>
  <pageSetup paperSize="9" scale="4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1"/>
  <sheetViews>
    <sheetView showGridLines="0" view="pageBreakPreview" zoomScale="77" zoomScaleNormal="75" zoomScaleSheetLayoutView="77" workbookViewId="0">
      <selection activeCell="I1" sqref="I1:J1"/>
    </sheetView>
  </sheetViews>
  <sheetFormatPr defaultColWidth="8.85546875" defaultRowHeight="15" customHeight="1"/>
  <cols>
    <col min="1" max="1" width="6.28515625" style="10" customWidth="1"/>
    <col min="2" max="2" width="33.28515625" style="10" customWidth="1"/>
    <col min="3" max="3" width="13" style="10" customWidth="1"/>
    <col min="4" max="4" width="24.42578125" style="10" customWidth="1"/>
    <col min="5" max="5" width="15.140625" style="10" customWidth="1"/>
    <col min="6" max="6" width="23.7109375" style="10" customWidth="1"/>
    <col min="7" max="7" width="12" style="10" customWidth="1"/>
    <col min="8" max="8" width="47" style="10" customWidth="1"/>
    <col min="9" max="9" width="15.85546875" style="10" customWidth="1"/>
    <col min="10" max="10" width="44.28515625" style="222" customWidth="1"/>
    <col min="11" max="14" width="8.85546875" style="10" customWidth="1"/>
    <col min="15" max="16384" width="8.85546875" style="10"/>
  </cols>
  <sheetData>
    <row r="1" spans="1:15" ht="109.5" customHeight="1">
      <c r="A1" s="41"/>
      <c r="B1" s="41"/>
      <c r="C1" s="41"/>
      <c r="D1" s="41"/>
      <c r="E1" s="41"/>
      <c r="F1" s="41"/>
      <c r="G1" s="41"/>
      <c r="H1" s="41"/>
      <c r="I1" s="41"/>
      <c r="J1" s="39" t="s">
        <v>355</v>
      </c>
      <c r="K1" s="40"/>
      <c r="L1" s="40"/>
      <c r="M1" s="40"/>
    </row>
    <row r="2" spans="1:15" ht="62.25" customHeight="1">
      <c r="A2" s="135" t="s">
        <v>0</v>
      </c>
      <c r="B2" s="135" t="s">
        <v>1</v>
      </c>
      <c r="C2" s="135" t="s">
        <v>2</v>
      </c>
      <c r="D2" s="135" t="s">
        <v>3</v>
      </c>
      <c r="E2" s="135" t="s">
        <v>4</v>
      </c>
      <c r="F2" s="135" t="s">
        <v>5</v>
      </c>
      <c r="G2" s="135" t="s">
        <v>6</v>
      </c>
      <c r="H2" s="135" t="s">
        <v>7</v>
      </c>
      <c r="I2" s="135" t="s">
        <v>8</v>
      </c>
      <c r="J2" s="185" t="s">
        <v>9</v>
      </c>
      <c r="K2" s="58"/>
      <c r="L2" s="58"/>
      <c r="M2" s="58"/>
    </row>
    <row r="3" spans="1:15" ht="45" customHeight="1">
      <c r="A3" s="137">
        <v>1</v>
      </c>
      <c r="B3" s="324" t="s">
        <v>123</v>
      </c>
      <c r="C3" s="325"/>
      <c r="D3" s="325"/>
      <c r="E3" s="137">
        <v>100</v>
      </c>
      <c r="F3" s="53"/>
      <c r="G3" s="137">
        <f>G4</f>
        <v>40</v>
      </c>
      <c r="H3" s="53"/>
      <c r="I3" s="53"/>
      <c r="J3" s="219"/>
      <c r="K3" s="40"/>
      <c r="L3" s="40"/>
      <c r="M3" s="40"/>
    </row>
    <row r="4" spans="1:15" ht="50.25" customHeight="1">
      <c r="A4" s="135" t="s">
        <v>11</v>
      </c>
      <c r="B4" s="326" t="s">
        <v>27</v>
      </c>
      <c r="C4" s="327"/>
      <c r="D4" s="327"/>
      <c r="E4" s="327"/>
      <c r="F4" s="53"/>
      <c r="G4" s="137">
        <f>G5+G9</f>
        <v>40</v>
      </c>
      <c r="H4" s="53"/>
      <c r="I4" s="53"/>
      <c r="J4" s="219"/>
      <c r="K4" s="40"/>
      <c r="L4" s="40"/>
      <c r="M4" s="40"/>
      <c r="O4" s="24"/>
    </row>
    <row r="5" spans="1:15" ht="24.75" customHeight="1">
      <c r="A5" s="320" t="s">
        <v>13</v>
      </c>
      <c r="B5" s="320" t="s">
        <v>32</v>
      </c>
      <c r="C5" s="320" t="s">
        <v>15</v>
      </c>
      <c r="D5" s="135" t="s">
        <v>16</v>
      </c>
      <c r="E5" s="135" t="s">
        <v>33</v>
      </c>
      <c r="F5" s="320" t="s">
        <v>58</v>
      </c>
      <c r="G5" s="322">
        <v>20</v>
      </c>
      <c r="H5" s="320" t="s">
        <v>124</v>
      </c>
      <c r="I5" s="323"/>
      <c r="J5" s="321"/>
      <c r="K5" s="40"/>
      <c r="L5" s="40"/>
      <c r="M5" s="40"/>
    </row>
    <row r="6" spans="1:15" ht="43.5" customHeight="1">
      <c r="A6" s="320"/>
      <c r="B6" s="321"/>
      <c r="C6" s="321"/>
      <c r="D6" s="135" t="s">
        <v>18</v>
      </c>
      <c r="E6" s="135" t="s">
        <v>35</v>
      </c>
      <c r="F6" s="321"/>
      <c r="G6" s="321"/>
      <c r="H6" s="321"/>
      <c r="I6" s="323"/>
      <c r="J6" s="321"/>
      <c r="K6" s="40"/>
      <c r="L6" s="40"/>
      <c r="M6" s="40"/>
    </row>
    <row r="7" spans="1:15" ht="33.75" customHeight="1">
      <c r="A7" s="320"/>
      <c r="B7" s="321"/>
      <c r="C7" s="321"/>
      <c r="D7" s="135" t="s">
        <v>20</v>
      </c>
      <c r="E7" s="135" t="s">
        <v>36</v>
      </c>
      <c r="F7" s="321"/>
      <c r="G7" s="321"/>
      <c r="H7" s="321"/>
      <c r="I7" s="323"/>
      <c r="J7" s="321"/>
      <c r="K7" s="40"/>
      <c r="L7" s="40"/>
      <c r="M7" s="40"/>
    </row>
    <row r="8" spans="1:15" ht="24" customHeight="1">
      <c r="A8" s="320"/>
      <c r="B8" s="321"/>
      <c r="C8" s="321"/>
      <c r="D8" s="135" t="s">
        <v>22</v>
      </c>
      <c r="E8" s="135" t="s">
        <v>30</v>
      </c>
      <c r="F8" s="321"/>
      <c r="G8" s="321"/>
      <c r="H8" s="321"/>
      <c r="I8" s="323"/>
      <c r="J8" s="321"/>
      <c r="K8" s="40"/>
      <c r="L8" s="40"/>
      <c r="M8" s="40"/>
    </row>
    <row r="9" spans="1:15" ht="27.75" customHeight="1">
      <c r="A9" s="320" t="s">
        <v>24</v>
      </c>
      <c r="B9" s="320" t="s">
        <v>38</v>
      </c>
      <c r="C9" s="320" t="s">
        <v>15</v>
      </c>
      <c r="D9" s="135" t="s">
        <v>16</v>
      </c>
      <c r="E9" s="135" t="s">
        <v>33</v>
      </c>
      <c r="F9" s="321"/>
      <c r="G9" s="322">
        <v>20</v>
      </c>
      <c r="H9" s="320" t="s">
        <v>125</v>
      </c>
      <c r="I9" s="323"/>
      <c r="J9" s="321"/>
      <c r="K9" s="40"/>
      <c r="L9" s="40"/>
      <c r="M9" s="40"/>
    </row>
    <row r="10" spans="1:15" ht="39" customHeight="1">
      <c r="A10" s="320"/>
      <c r="B10" s="321"/>
      <c r="C10" s="321"/>
      <c r="D10" s="135" t="s">
        <v>18</v>
      </c>
      <c r="E10" s="135" t="s">
        <v>35</v>
      </c>
      <c r="F10" s="321"/>
      <c r="G10" s="321"/>
      <c r="H10" s="321"/>
      <c r="I10" s="323"/>
      <c r="J10" s="321"/>
      <c r="K10" s="40"/>
      <c r="L10" s="40"/>
      <c r="M10" s="40"/>
    </row>
    <row r="11" spans="1:15" ht="28.5" customHeight="1">
      <c r="A11" s="320"/>
      <c r="B11" s="321"/>
      <c r="C11" s="321"/>
      <c r="D11" s="135" t="s">
        <v>20</v>
      </c>
      <c r="E11" s="135" t="s">
        <v>36</v>
      </c>
      <c r="F11" s="321"/>
      <c r="G11" s="321"/>
      <c r="H11" s="321"/>
      <c r="I11" s="323"/>
      <c r="J11" s="321"/>
      <c r="K11" s="40"/>
      <c r="L11" s="40"/>
      <c r="M11" s="40"/>
    </row>
    <row r="12" spans="1:15" ht="28.5" customHeight="1">
      <c r="A12" s="320"/>
      <c r="B12" s="321"/>
      <c r="C12" s="321"/>
      <c r="D12" s="135" t="s">
        <v>22</v>
      </c>
      <c r="E12" s="135" t="s">
        <v>30</v>
      </c>
      <c r="F12" s="321"/>
      <c r="G12" s="321"/>
      <c r="H12" s="321"/>
      <c r="I12" s="323"/>
      <c r="J12" s="321"/>
      <c r="K12" s="40"/>
      <c r="L12" s="40"/>
      <c r="M12" s="40"/>
    </row>
    <row r="13" spans="1:15" ht="57.75" customHeight="1">
      <c r="A13" s="137">
        <v>2</v>
      </c>
      <c r="B13" s="135" t="s">
        <v>126</v>
      </c>
      <c r="C13" s="135" t="s">
        <v>15</v>
      </c>
      <c r="D13" s="135" t="s">
        <v>65</v>
      </c>
      <c r="E13" s="137">
        <v>90</v>
      </c>
      <c r="F13" s="135" t="s">
        <v>79</v>
      </c>
      <c r="G13" s="137">
        <v>15</v>
      </c>
      <c r="H13" s="135" t="s">
        <v>127</v>
      </c>
      <c r="I13" s="218"/>
      <c r="J13" s="183"/>
      <c r="K13" s="40"/>
      <c r="L13" s="40"/>
      <c r="M13" s="40"/>
    </row>
    <row r="14" spans="1:15" ht="136.5" customHeight="1">
      <c r="A14" s="137">
        <v>3</v>
      </c>
      <c r="B14" s="135" t="s">
        <v>128</v>
      </c>
      <c r="C14" s="135" t="s">
        <v>15</v>
      </c>
      <c r="D14" s="135" t="s">
        <v>65</v>
      </c>
      <c r="E14" s="137">
        <v>95</v>
      </c>
      <c r="F14" s="135" t="s">
        <v>79</v>
      </c>
      <c r="G14" s="137">
        <v>10</v>
      </c>
      <c r="H14" s="135" t="s">
        <v>129</v>
      </c>
      <c r="I14" s="218"/>
      <c r="J14" s="183"/>
      <c r="K14" s="40"/>
      <c r="L14" s="40"/>
      <c r="M14" s="40"/>
    </row>
    <row r="15" spans="1:15" ht="178.9" customHeight="1">
      <c r="A15" s="137">
        <v>4</v>
      </c>
      <c r="B15" s="135" t="s">
        <v>130</v>
      </c>
      <c r="C15" s="135" t="s">
        <v>131</v>
      </c>
      <c r="D15" s="135" t="s">
        <v>121</v>
      </c>
      <c r="E15" s="137">
        <v>100</v>
      </c>
      <c r="F15" s="135" t="s">
        <v>79</v>
      </c>
      <c r="G15" s="137">
        <v>10</v>
      </c>
      <c r="H15" s="135" t="s">
        <v>122</v>
      </c>
      <c r="I15" s="139"/>
      <c r="J15" s="183"/>
      <c r="K15" s="40"/>
      <c r="L15" s="40"/>
      <c r="M15" s="40"/>
    </row>
    <row r="16" spans="1:15" ht="154.5" customHeight="1">
      <c r="A16" s="135" t="s">
        <v>66</v>
      </c>
      <c r="B16" s="135" t="s">
        <v>67</v>
      </c>
      <c r="C16" s="135" t="s">
        <v>68</v>
      </c>
      <c r="D16" s="135" t="s">
        <v>69</v>
      </c>
      <c r="E16" s="135" t="s">
        <v>70</v>
      </c>
      <c r="F16" s="135" t="s">
        <v>71</v>
      </c>
      <c r="G16" s="137">
        <v>3</v>
      </c>
      <c r="H16" s="135" t="s">
        <v>82</v>
      </c>
      <c r="I16" s="94"/>
      <c r="J16" s="92"/>
      <c r="K16" s="40"/>
      <c r="L16" s="40"/>
      <c r="M16" s="40"/>
    </row>
    <row r="17" spans="1:13" ht="180" customHeight="1">
      <c r="A17" s="135" t="s">
        <v>87</v>
      </c>
      <c r="B17" s="135" t="s">
        <v>72</v>
      </c>
      <c r="C17" s="135" t="s">
        <v>54</v>
      </c>
      <c r="D17" s="135" t="s">
        <v>69</v>
      </c>
      <c r="E17" s="139">
        <v>1</v>
      </c>
      <c r="F17" s="135" t="s">
        <v>58</v>
      </c>
      <c r="G17" s="137">
        <v>2</v>
      </c>
      <c r="H17" s="135" t="s">
        <v>73</v>
      </c>
      <c r="I17" s="94"/>
      <c r="J17" s="92"/>
      <c r="K17" s="40"/>
      <c r="L17" s="40"/>
      <c r="M17" s="40"/>
    </row>
    <row r="18" spans="1:13" ht="183" customHeight="1">
      <c r="A18" s="138" t="s">
        <v>88</v>
      </c>
      <c r="B18" s="138" t="s">
        <v>132</v>
      </c>
      <c r="C18" s="138" t="s">
        <v>15</v>
      </c>
      <c r="D18" s="138" t="s">
        <v>65</v>
      </c>
      <c r="E18" s="138" t="s">
        <v>133</v>
      </c>
      <c r="F18" s="135" t="s">
        <v>58</v>
      </c>
      <c r="G18" s="140">
        <v>5</v>
      </c>
      <c r="H18" s="138" t="s">
        <v>134</v>
      </c>
      <c r="I18" s="94"/>
      <c r="J18" s="183"/>
      <c r="K18" s="40"/>
      <c r="L18" s="40"/>
      <c r="M18" s="40"/>
    </row>
    <row r="19" spans="1:13" s="24" customFormat="1" ht="84" customHeight="1">
      <c r="A19" s="133" t="s">
        <v>89</v>
      </c>
      <c r="B19" s="133" t="s">
        <v>135</v>
      </c>
      <c r="C19" s="133" t="s">
        <v>136</v>
      </c>
      <c r="D19" s="133" t="s">
        <v>65</v>
      </c>
      <c r="E19" s="45">
        <v>1</v>
      </c>
      <c r="F19" s="133" t="s">
        <v>137</v>
      </c>
      <c r="G19" s="134">
        <v>3</v>
      </c>
      <c r="H19" s="133" t="s">
        <v>73</v>
      </c>
      <c r="I19" s="45"/>
      <c r="J19" s="178"/>
      <c r="K19" s="151"/>
      <c r="L19" s="151"/>
      <c r="M19" s="151"/>
    </row>
    <row r="20" spans="1:13" s="23" customFormat="1" ht="15" customHeight="1">
      <c r="A20" s="337">
        <v>9</v>
      </c>
      <c r="B20" s="340" t="s">
        <v>234</v>
      </c>
      <c r="C20" s="340" t="s">
        <v>15</v>
      </c>
      <c r="D20" s="155" t="s">
        <v>16</v>
      </c>
      <c r="E20" s="155" t="s">
        <v>262</v>
      </c>
      <c r="F20" s="340" t="s">
        <v>52</v>
      </c>
      <c r="G20" s="337">
        <v>2</v>
      </c>
      <c r="H20" s="328" t="s">
        <v>235</v>
      </c>
      <c r="I20" s="331"/>
      <c r="J20" s="334"/>
      <c r="K20" s="40"/>
      <c r="L20" s="40"/>
      <c r="M20" s="40"/>
    </row>
    <row r="21" spans="1:13" s="23" customFormat="1">
      <c r="A21" s="338"/>
      <c r="B21" s="338"/>
      <c r="C21" s="338"/>
      <c r="D21" s="155" t="s">
        <v>18</v>
      </c>
      <c r="E21" s="65">
        <v>80</v>
      </c>
      <c r="F21" s="338"/>
      <c r="G21" s="341"/>
      <c r="H21" s="329"/>
      <c r="I21" s="332"/>
      <c r="J21" s="335"/>
      <c r="K21" s="40"/>
      <c r="L21" s="40"/>
      <c r="M21" s="40"/>
    </row>
    <row r="22" spans="1:13" s="23" customFormat="1">
      <c r="A22" s="338"/>
      <c r="B22" s="338"/>
      <c r="C22" s="338"/>
      <c r="D22" s="155" t="s">
        <v>20</v>
      </c>
      <c r="E22" s="155" t="s">
        <v>263</v>
      </c>
      <c r="F22" s="338"/>
      <c r="G22" s="341"/>
      <c r="H22" s="329"/>
      <c r="I22" s="332"/>
      <c r="J22" s="335"/>
      <c r="K22" s="40"/>
      <c r="L22" s="40"/>
      <c r="M22" s="40"/>
    </row>
    <row r="23" spans="1:13" s="23" customFormat="1" ht="85.5" customHeight="1">
      <c r="A23" s="339"/>
      <c r="B23" s="339"/>
      <c r="C23" s="339"/>
      <c r="D23" s="155" t="s">
        <v>22</v>
      </c>
      <c r="E23" s="155" t="s">
        <v>261</v>
      </c>
      <c r="F23" s="339"/>
      <c r="G23" s="342"/>
      <c r="H23" s="330"/>
      <c r="I23" s="333"/>
      <c r="J23" s="336"/>
      <c r="K23" s="40"/>
      <c r="L23" s="40"/>
      <c r="M23" s="40"/>
    </row>
    <row r="24" spans="1:13" s="149" customFormat="1" ht="147.75" customHeight="1">
      <c r="A24" s="248" t="s">
        <v>118</v>
      </c>
      <c r="B24" s="248" t="s">
        <v>138</v>
      </c>
      <c r="C24" s="248" t="s">
        <v>77</v>
      </c>
      <c r="D24" s="248" t="s">
        <v>65</v>
      </c>
      <c r="E24" s="248" t="s">
        <v>78</v>
      </c>
      <c r="F24" s="248" t="s">
        <v>79</v>
      </c>
      <c r="G24" s="250">
        <v>5</v>
      </c>
      <c r="H24" s="248" t="s">
        <v>287</v>
      </c>
      <c r="I24" s="248"/>
      <c r="J24" s="249"/>
      <c r="K24" s="148"/>
      <c r="L24" s="148"/>
      <c r="M24" s="148"/>
    </row>
    <row r="25" spans="1:13" ht="105" customHeight="1">
      <c r="A25" s="135" t="s">
        <v>336</v>
      </c>
      <c r="B25" s="135" t="s">
        <v>139</v>
      </c>
      <c r="C25" s="135" t="s">
        <v>140</v>
      </c>
      <c r="D25" s="135" t="s">
        <v>65</v>
      </c>
      <c r="E25" s="137">
        <v>0</v>
      </c>
      <c r="F25" s="135" t="s">
        <v>79</v>
      </c>
      <c r="G25" s="137">
        <v>5</v>
      </c>
      <c r="H25" s="135" t="s">
        <v>141</v>
      </c>
      <c r="I25" s="136"/>
      <c r="J25" s="183"/>
      <c r="K25" s="40"/>
      <c r="L25" s="40"/>
      <c r="M25" s="40"/>
    </row>
    <row r="26" spans="1:13" ht="14.45" customHeight="1">
      <c r="A26" s="142"/>
      <c r="B26" s="143" t="s">
        <v>80</v>
      </c>
      <c r="C26" s="142"/>
      <c r="D26" s="142"/>
      <c r="E26" s="142"/>
      <c r="F26" s="142"/>
      <c r="G26" s="141">
        <f>G25+G24+G19+G18+G17+G16+G15+G14+G13+G3+G20</f>
        <v>100</v>
      </c>
      <c r="H26" s="142"/>
      <c r="I26" s="142"/>
      <c r="J26" s="84">
        <f>J5+J9+J13+J14+J15+J16+J17+J18+J19+J24+J25+J20</f>
        <v>0</v>
      </c>
      <c r="K26" s="40"/>
      <c r="L26" s="40"/>
      <c r="M26" s="40"/>
    </row>
    <row r="27" spans="1:13" ht="40.5" customHeight="1">
      <c r="A27" s="50"/>
      <c r="B27" s="135" t="s">
        <v>81</v>
      </c>
      <c r="C27" s="50"/>
      <c r="D27" s="50"/>
      <c r="E27" s="50"/>
      <c r="F27" s="50"/>
      <c r="G27" s="50"/>
      <c r="H27" s="50"/>
      <c r="I27" s="50"/>
      <c r="J27" s="221"/>
    </row>
    <row r="31" spans="1:13" ht="60" customHeight="1"/>
  </sheetData>
  <mergeCells count="25">
    <mergeCell ref="H20:H23"/>
    <mergeCell ref="I20:I23"/>
    <mergeCell ref="J20:J23"/>
    <mergeCell ref="A20:A23"/>
    <mergeCell ref="B20:B23"/>
    <mergeCell ref="C20:C23"/>
    <mergeCell ref="F20:F23"/>
    <mergeCell ref="G20:G23"/>
    <mergeCell ref="I5:I8"/>
    <mergeCell ref="J5:J8"/>
    <mergeCell ref="I9:I12"/>
    <mergeCell ref="J9:J12"/>
    <mergeCell ref="B3:D3"/>
    <mergeCell ref="B4:E4"/>
    <mergeCell ref="B5:B8"/>
    <mergeCell ref="C5:C8"/>
    <mergeCell ref="A9:A12"/>
    <mergeCell ref="B9:B12"/>
    <mergeCell ref="C9:C12"/>
    <mergeCell ref="G9:G12"/>
    <mergeCell ref="H9:H12"/>
    <mergeCell ref="F5:F12"/>
    <mergeCell ref="G5:G8"/>
    <mergeCell ref="H5:H8"/>
    <mergeCell ref="A5:A8"/>
  </mergeCells>
  <pageMargins left="0.31496062992125984" right="0.31496062992125984" top="0" bottom="0" header="0" footer="0"/>
  <pageSetup scale="41" orientation="portrait" r:id="rId1"/>
  <headerFooter>
    <oddFooter>&amp;C&amp;"Helvetica Neue,Regular"&amp;12&amp;K000000&amp;P</oddFooter>
  </headerFooter>
  <rowBreaks count="1" manualBreakCount="1">
    <brk id="19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54"/>
  <sheetViews>
    <sheetView showGridLines="0" view="pageBreakPreview" zoomScale="58" zoomScaleNormal="74" zoomScaleSheetLayoutView="58" workbookViewId="0">
      <selection activeCell="I1" sqref="I1:J1"/>
    </sheetView>
  </sheetViews>
  <sheetFormatPr defaultColWidth="8.85546875" defaultRowHeight="15" customHeight="1"/>
  <cols>
    <col min="1" max="1" width="7.85546875" style="11" customWidth="1"/>
    <col min="2" max="2" width="26" style="11" customWidth="1"/>
    <col min="3" max="3" width="12" style="11" customWidth="1"/>
    <col min="4" max="4" width="29" style="11" customWidth="1"/>
    <col min="5" max="5" width="11.7109375" style="11" customWidth="1"/>
    <col min="6" max="6" width="19.7109375" style="11" customWidth="1"/>
    <col min="7" max="7" width="11.28515625" style="24" customWidth="1"/>
    <col min="8" max="8" width="46" style="11" customWidth="1"/>
    <col min="9" max="9" width="25.28515625" style="222" customWidth="1"/>
    <col min="10" max="10" width="36.5703125" style="222" customWidth="1"/>
    <col min="11" max="11" width="37.42578125" style="11" customWidth="1"/>
    <col min="12" max="13" width="9.140625" style="11" customWidth="1"/>
    <col min="14" max="14" width="8.85546875" style="11" customWidth="1"/>
    <col min="15" max="16384" width="8.85546875" style="11"/>
  </cols>
  <sheetData>
    <row r="1" spans="1:15" ht="113.25" customHeight="1">
      <c r="A1" s="41"/>
      <c r="B1" s="41"/>
      <c r="C1" s="41"/>
      <c r="D1" s="41"/>
      <c r="E1" s="41"/>
      <c r="F1" s="41"/>
      <c r="G1" s="151"/>
      <c r="H1" s="41"/>
      <c r="I1" s="350" t="s">
        <v>356</v>
      </c>
      <c r="J1" s="350"/>
      <c r="K1" s="41"/>
      <c r="L1" s="41"/>
      <c r="M1" s="41"/>
    </row>
    <row r="2" spans="1:15" ht="32.25" customHeight="1">
      <c r="A2" s="343" t="s">
        <v>145</v>
      </c>
      <c r="B2" s="344"/>
      <c r="C2" s="344"/>
      <c r="D2" s="344"/>
      <c r="E2" s="344"/>
      <c r="F2" s="344"/>
      <c r="G2" s="344"/>
      <c r="H2" s="344"/>
      <c r="I2" s="344"/>
      <c r="J2" s="344"/>
      <c r="K2" s="57"/>
      <c r="L2" s="57"/>
      <c r="M2" s="57"/>
    </row>
    <row r="3" spans="1:15" ht="42.75" customHeight="1">
      <c r="A3" s="74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109" t="s">
        <v>6</v>
      </c>
      <c r="H3" s="74" t="s">
        <v>7</v>
      </c>
      <c r="I3" s="185" t="s">
        <v>8</v>
      </c>
      <c r="J3" s="185" t="s">
        <v>9</v>
      </c>
      <c r="K3" s="41"/>
      <c r="L3" s="41"/>
      <c r="M3" s="41"/>
    </row>
    <row r="4" spans="1:15" ht="36" customHeight="1">
      <c r="A4" s="79">
        <v>1</v>
      </c>
      <c r="B4" s="324" t="s">
        <v>10</v>
      </c>
      <c r="C4" s="325"/>
      <c r="D4" s="75"/>
      <c r="E4" s="79">
        <v>100</v>
      </c>
      <c r="F4" s="53"/>
      <c r="G4" s="111">
        <f>G5+G14+G27</f>
        <v>38</v>
      </c>
      <c r="H4" s="53"/>
      <c r="I4" s="183"/>
      <c r="J4" s="183"/>
      <c r="K4" s="41"/>
      <c r="L4" s="41"/>
      <c r="M4" s="41"/>
      <c r="O4" s="24"/>
    </row>
    <row r="5" spans="1:15" ht="27" customHeight="1">
      <c r="A5" s="74" t="s">
        <v>11</v>
      </c>
      <c r="B5" s="326" t="s">
        <v>12</v>
      </c>
      <c r="C5" s="327"/>
      <c r="D5" s="75"/>
      <c r="E5" s="75"/>
      <c r="F5" s="345" t="s">
        <v>250</v>
      </c>
      <c r="G5" s="111">
        <f>G6+G10</f>
        <v>13</v>
      </c>
      <c r="H5" s="53"/>
      <c r="I5" s="183"/>
      <c r="J5" s="183"/>
      <c r="K5" s="41"/>
      <c r="L5" s="41"/>
      <c r="M5" s="41"/>
    </row>
    <row r="6" spans="1:15" ht="34.5" customHeight="1">
      <c r="A6" s="320" t="s">
        <v>13</v>
      </c>
      <c r="B6" s="320" t="s">
        <v>247</v>
      </c>
      <c r="C6" s="320" t="s">
        <v>15</v>
      </c>
      <c r="D6" s="74" t="s">
        <v>16</v>
      </c>
      <c r="E6" s="74" t="s">
        <v>17</v>
      </c>
      <c r="F6" s="346"/>
      <c r="G6" s="347">
        <v>5</v>
      </c>
      <c r="H6" s="320" t="s">
        <v>279</v>
      </c>
      <c r="I6" s="348"/>
      <c r="J6" s="321"/>
      <c r="K6" s="41"/>
      <c r="L6" s="41"/>
      <c r="M6" s="41"/>
    </row>
    <row r="7" spans="1:15" ht="30.75" customHeight="1">
      <c r="A7" s="320"/>
      <c r="B7" s="321"/>
      <c r="C7" s="321"/>
      <c r="D7" s="74" t="s">
        <v>18</v>
      </c>
      <c r="E7" s="74" t="s">
        <v>19</v>
      </c>
      <c r="F7" s="346"/>
      <c r="G7" s="346"/>
      <c r="H7" s="321"/>
      <c r="I7" s="348"/>
      <c r="J7" s="321"/>
      <c r="K7" s="41"/>
      <c r="L7" s="41"/>
      <c r="M7" s="41"/>
    </row>
    <row r="8" spans="1:15" ht="23.25" customHeight="1">
      <c r="A8" s="320"/>
      <c r="B8" s="321"/>
      <c r="C8" s="321"/>
      <c r="D8" s="74" t="s">
        <v>20</v>
      </c>
      <c r="E8" s="74" t="s">
        <v>21</v>
      </c>
      <c r="F8" s="346"/>
      <c r="G8" s="346"/>
      <c r="H8" s="321"/>
      <c r="I8" s="348"/>
      <c r="J8" s="321"/>
      <c r="K8" s="41"/>
      <c r="L8" s="41"/>
      <c r="M8" s="41"/>
    </row>
    <row r="9" spans="1:15" ht="19.5" customHeight="1">
      <c r="A9" s="320"/>
      <c r="B9" s="321"/>
      <c r="C9" s="321"/>
      <c r="D9" s="74" t="s">
        <v>22</v>
      </c>
      <c r="E9" s="74" t="s">
        <v>23</v>
      </c>
      <c r="F9" s="346"/>
      <c r="G9" s="346"/>
      <c r="H9" s="321"/>
      <c r="I9" s="348"/>
      <c r="J9" s="321"/>
      <c r="K9" s="41"/>
      <c r="L9" s="41"/>
      <c r="M9" s="41"/>
    </row>
    <row r="10" spans="1:15" ht="36.75" customHeight="1">
      <c r="A10" s="320" t="s">
        <v>24</v>
      </c>
      <c r="B10" s="345" t="s">
        <v>25</v>
      </c>
      <c r="C10" s="345" t="s">
        <v>15</v>
      </c>
      <c r="D10" s="81" t="s">
        <v>16</v>
      </c>
      <c r="E10" s="81" t="s">
        <v>17</v>
      </c>
      <c r="F10" s="346"/>
      <c r="G10" s="347">
        <v>8</v>
      </c>
      <c r="H10" s="345" t="s">
        <v>280</v>
      </c>
      <c r="I10" s="349"/>
      <c r="J10" s="321"/>
      <c r="K10" s="41"/>
      <c r="L10" s="41"/>
      <c r="M10" s="41"/>
    </row>
    <row r="11" spans="1:15" ht="32.25" customHeight="1">
      <c r="A11" s="320"/>
      <c r="B11" s="321"/>
      <c r="C11" s="321"/>
      <c r="D11" s="74" t="s">
        <v>18</v>
      </c>
      <c r="E11" s="74" t="s">
        <v>19</v>
      </c>
      <c r="F11" s="346"/>
      <c r="G11" s="346"/>
      <c r="H11" s="321"/>
      <c r="I11" s="349"/>
      <c r="J11" s="321"/>
      <c r="K11" s="41"/>
      <c r="L11" s="41"/>
      <c r="M11" s="41"/>
    </row>
    <row r="12" spans="1:15" ht="21.75" customHeight="1">
      <c r="A12" s="320"/>
      <c r="B12" s="321"/>
      <c r="C12" s="321"/>
      <c r="D12" s="74" t="s">
        <v>20</v>
      </c>
      <c r="E12" s="74" t="s">
        <v>21</v>
      </c>
      <c r="F12" s="346"/>
      <c r="G12" s="346"/>
      <c r="H12" s="321"/>
      <c r="I12" s="349"/>
      <c r="J12" s="321"/>
      <c r="K12" s="41"/>
      <c r="L12" s="41"/>
      <c r="M12" s="41"/>
    </row>
    <row r="13" spans="1:15" ht="20.25" customHeight="1">
      <c r="A13" s="320"/>
      <c r="B13" s="321"/>
      <c r="C13" s="321"/>
      <c r="D13" s="74" t="s">
        <v>22</v>
      </c>
      <c r="E13" s="74" t="s">
        <v>23</v>
      </c>
      <c r="F13" s="346"/>
      <c r="G13" s="346"/>
      <c r="H13" s="321"/>
      <c r="I13" s="349"/>
      <c r="J13" s="321"/>
      <c r="K13" s="41"/>
      <c r="L13" s="41"/>
      <c r="M13" s="41"/>
    </row>
    <row r="14" spans="1:15" ht="26.25" customHeight="1">
      <c r="A14" s="74" t="s">
        <v>26</v>
      </c>
      <c r="B14" s="326" t="s">
        <v>27</v>
      </c>
      <c r="C14" s="327"/>
      <c r="D14" s="75"/>
      <c r="E14" s="75"/>
      <c r="F14" s="346"/>
      <c r="G14" s="111">
        <f>G15+G19+G23</f>
        <v>15</v>
      </c>
      <c r="H14" s="53"/>
      <c r="I14" s="219"/>
      <c r="J14" s="219"/>
      <c r="K14" s="41"/>
      <c r="L14" s="41"/>
      <c r="M14" s="41"/>
    </row>
    <row r="15" spans="1:15" ht="42.75" customHeight="1">
      <c r="A15" s="320" t="s">
        <v>28</v>
      </c>
      <c r="B15" s="320" t="s">
        <v>29</v>
      </c>
      <c r="C15" s="320" t="s">
        <v>15</v>
      </c>
      <c r="D15" s="74" t="s">
        <v>16</v>
      </c>
      <c r="E15" s="74" t="s">
        <v>17</v>
      </c>
      <c r="F15" s="346"/>
      <c r="G15" s="347">
        <v>5</v>
      </c>
      <c r="H15" s="320" t="s">
        <v>281</v>
      </c>
      <c r="I15" s="321"/>
      <c r="J15" s="321"/>
      <c r="K15" s="41"/>
      <c r="L15" s="41"/>
      <c r="M15" s="41"/>
    </row>
    <row r="16" spans="1:15" ht="42.75" customHeight="1">
      <c r="A16" s="320"/>
      <c r="B16" s="321"/>
      <c r="C16" s="321"/>
      <c r="D16" s="74" t="s">
        <v>18</v>
      </c>
      <c r="E16" s="74" t="s">
        <v>19</v>
      </c>
      <c r="F16" s="346"/>
      <c r="G16" s="346"/>
      <c r="H16" s="321"/>
      <c r="I16" s="321"/>
      <c r="J16" s="321"/>
      <c r="K16" s="41"/>
      <c r="L16" s="41"/>
      <c r="M16" s="41"/>
    </row>
    <row r="17" spans="1:13" ht="15.75" customHeight="1">
      <c r="A17" s="320"/>
      <c r="B17" s="321"/>
      <c r="C17" s="321"/>
      <c r="D17" s="74" t="s">
        <v>20</v>
      </c>
      <c r="E17" s="74" t="s">
        <v>21</v>
      </c>
      <c r="F17" s="346"/>
      <c r="G17" s="346"/>
      <c r="H17" s="321"/>
      <c r="I17" s="321"/>
      <c r="J17" s="321"/>
      <c r="K17" s="41"/>
      <c r="L17" s="41"/>
      <c r="M17" s="41"/>
    </row>
    <row r="18" spans="1:13" ht="54" customHeight="1">
      <c r="A18" s="320"/>
      <c r="B18" s="321"/>
      <c r="C18" s="321"/>
      <c r="D18" s="74" t="s">
        <v>22</v>
      </c>
      <c r="E18" s="74" t="s">
        <v>30</v>
      </c>
      <c r="F18" s="346"/>
      <c r="G18" s="346"/>
      <c r="H18" s="321"/>
      <c r="I18" s="321"/>
      <c r="J18" s="321"/>
      <c r="K18" s="41"/>
      <c r="L18" s="41"/>
      <c r="M18" s="41"/>
    </row>
    <row r="19" spans="1:13" ht="32.25" customHeight="1">
      <c r="A19" s="320" t="s">
        <v>31</v>
      </c>
      <c r="B19" s="320" t="s">
        <v>32</v>
      </c>
      <c r="C19" s="320" t="s">
        <v>15</v>
      </c>
      <c r="D19" s="74" t="s">
        <v>16</v>
      </c>
      <c r="E19" s="74" t="s">
        <v>33</v>
      </c>
      <c r="F19" s="346"/>
      <c r="G19" s="347">
        <v>5</v>
      </c>
      <c r="H19" s="320" t="s">
        <v>34</v>
      </c>
      <c r="I19" s="349"/>
      <c r="J19" s="321"/>
      <c r="K19" s="41"/>
      <c r="L19" s="41"/>
      <c r="M19" s="41"/>
    </row>
    <row r="20" spans="1:13" ht="35.25" customHeight="1">
      <c r="A20" s="320"/>
      <c r="B20" s="321"/>
      <c r="C20" s="321"/>
      <c r="D20" s="74" t="s">
        <v>18</v>
      </c>
      <c r="E20" s="74" t="s">
        <v>35</v>
      </c>
      <c r="F20" s="346"/>
      <c r="G20" s="346"/>
      <c r="H20" s="321"/>
      <c r="I20" s="349"/>
      <c r="J20" s="321"/>
      <c r="K20" s="41"/>
      <c r="L20" s="41"/>
      <c r="M20" s="41"/>
    </row>
    <row r="21" spans="1:13" ht="33.75" customHeight="1">
      <c r="A21" s="320"/>
      <c r="B21" s="321"/>
      <c r="C21" s="321"/>
      <c r="D21" s="74" t="s">
        <v>20</v>
      </c>
      <c r="E21" s="74" t="s">
        <v>36</v>
      </c>
      <c r="F21" s="346"/>
      <c r="G21" s="346"/>
      <c r="H21" s="321"/>
      <c r="I21" s="349"/>
      <c r="J21" s="321"/>
      <c r="K21" s="41"/>
      <c r="L21" s="41"/>
      <c r="M21" s="41"/>
    </row>
    <row r="22" spans="1:13" ht="30.75" customHeight="1">
      <c r="A22" s="320"/>
      <c r="B22" s="321"/>
      <c r="C22" s="321"/>
      <c r="D22" s="74" t="s">
        <v>22</v>
      </c>
      <c r="E22" s="74" t="s">
        <v>30</v>
      </c>
      <c r="F22" s="346"/>
      <c r="G22" s="346"/>
      <c r="H22" s="321"/>
      <c r="I22" s="349"/>
      <c r="J22" s="321"/>
      <c r="K22" s="41"/>
      <c r="L22" s="41"/>
      <c r="M22" s="41"/>
    </row>
    <row r="23" spans="1:13" ht="42.75" customHeight="1">
      <c r="A23" s="320" t="s">
        <v>37</v>
      </c>
      <c r="B23" s="320" t="s">
        <v>38</v>
      </c>
      <c r="C23" s="320" t="s">
        <v>15</v>
      </c>
      <c r="D23" s="74" t="s">
        <v>16</v>
      </c>
      <c r="E23" s="74" t="s">
        <v>33</v>
      </c>
      <c r="F23" s="346"/>
      <c r="G23" s="347">
        <v>5</v>
      </c>
      <c r="H23" s="320" t="s">
        <v>39</v>
      </c>
      <c r="I23" s="349"/>
      <c r="J23" s="321"/>
      <c r="K23" s="41"/>
      <c r="L23" s="41"/>
      <c r="M23" s="41"/>
    </row>
    <row r="24" spans="1:13" ht="42.75" customHeight="1">
      <c r="A24" s="320"/>
      <c r="B24" s="321"/>
      <c r="C24" s="321"/>
      <c r="D24" s="74" t="s">
        <v>18</v>
      </c>
      <c r="E24" s="74" t="s">
        <v>35</v>
      </c>
      <c r="F24" s="346"/>
      <c r="G24" s="346"/>
      <c r="H24" s="321"/>
      <c r="I24" s="349"/>
      <c r="J24" s="321"/>
      <c r="K24" s="41"/>
      <c r="L24" s="41"/>
      <c r="M24" s="41"/>
    </row>
    <row r="25" spans="1:13" ht="21" customHeight="1">
      <c r="A25" s="320"/>
      <c r="B25" s="321"/>
      <c r="C25" s="321"/>
      <c r="D25" s="74" t="s">
        <v>20</v>
      </c>
      <c r="E25" s="74" t="s">
        <v>36</v>
      </c>
      <c r="F25" s="346"/>
      <c r="G25" s="346"/>
      <c r="H25" s="321"/>
      <c r="I25" s="349"/>
      <c r="J25" s="321"/>
      <c r="K25" s="41"/>
      <c r="L25" s="41"/>
      <c r="M25" s="41"/>
    </row>
    <row r="26" spans="1:13" ht="37.5" customHeight="1">
      <c r="A26" s="320"/>
      <c r="B26" s="321"/>
      <c r="C26" s="321"/>
      <c r="D26" s="74" t="s">
        <v>22</v>
      </c>
      <c r="E26" s="74" t="s">
        <v>30</v>
      </c>
      <c r="F26" s="346"/>
      <c r="G26" s="346"/>
      <c r="H26" s="321"/>
      <c r="I26" s="349"/>
      <c r="J26" s="321"/>
      <c r="K26" s="41"/>
      <c r="L26" s="41"/>
      <c r="M26" s="41"/>
    </row>
    <row r="27" spans="1:13" ht="29.25" customHeight="1">
      <c r="A27" s="74" t="s">
        <v>40</v>
      </c>
      <c r="B27" s="326" t="s">
        <v>41</v>
      </c>
      <c r="C27" s="327"/>
      <c r="D27" s="75"/>
      <c r="E27" s="75"/>
      <c r="F27" s="346"/>
      <c r="G27" s="111">
        <f>G28+G32</f>
        <v>10</v>
      </c>
      <c r="H27" s="53"/>
      <c r="I27" s="219"/>
      <c r="J27" s="219"/>
      <c r="K27" s="41"/>
      <c r="L27" s="41"/>
      <c r="M27" s="41"/>
    </row>
    <row r="28" spans="1:13" ht="38.25" customHeight="1">
      <c r="A28" s="320" t="s">
        <v>42</v>
      </c>
      <c r="B28" s="320" t="s">
        <v>245</v>
      </c>
      <c r="C28" s="320" t="s">
        <v>15</v>
      </c>
      <c r="D28" s="74" t="s">
        <v>16</v>
      </c>
      <c r="E28" s="74" t="s">
        <v>17</v>
      </c>
      <c r="F28" s="346"/>
      <c r="G28" s="347">
        <v>5</v>
      </c>
      <c r="H28" s="320" t="s">
        <v>91</v>
      </c>
      <c r="I28" s="321"/>
      <c r="J28" s="321"/>
      <c r="K28" s="41"/>
      <c r="L28" s="41"/>
      <c r="M28" s="41"/>
    </row>
    <row r="29" spans="1:13" ht="29.45" customHeight="1">
      <c r="A29" s="320"/>
      <c r="B29" s="321"/>
      <c r="C29" s="321"/>
      <c r="D29" s="74" t="s">
        <v>18</v>
      </c>
      <c r="E29" s="74" t="s">
        <v>19</v>
      </c>
      <c r="F29" s="346"/>
      <c r="G29" s="346"/>
      <c r="H29" s="321"/>
      <c r="I29" s="321"/>
      <c r="J29" s="321"/>
      <c r="K29" s="41"/>
      <c r="L29" s="41"/>
      <c r="M29" s="41"/>
    </row>
    <row r="30" spans="1:13" ht="15.75" customHeight="1">
      <c r="A30" s="320"/>
      <c r="B30" s="321"/>
      <c r="C30" s="321"/>
      <c r="D30" s="74" t="s">
        <v>20</v>
      </c>
      <c r="E30" s="74" t="s">
        <v>21</v>
      </c>
      <c r="F30" s="346"/>
      <c r="G30" s="346"/>
      <c r="H30" s="321"/>
      <c r="I30" s="321"/>
      <c r="J30" s="321"/>
      <c r="K30" s="41"/>
      <c r="L30" s="41"/>
      <c r="M30" s="41"/>
    </row>
    <row r="31" spans="1:13" ht="38.25" customHeight="1">
      <c r="A31" s="320"/>
      <c r="B31" s="321"/>
      <c r="C31" s="321"/>
      <c r="D31" s="74" t="s">
        <v>22</v>
      </c>
      <c r="E31" s="74" t="s">
        <v>23</v>
      </c>
      <c r="F31" s="346"/>
      <c r="G31" s="346"/>
      <c r="H31" s="321"/>
      <c r="I31" s="321"/>
      <c r="J31" s="321"/>
      <c r="K31" s="41"/>
      <c r="L31" s="41"/>
      <c r="M31" s="41"/>
    </row>
    <row r="32" spans="1:13" ht="26.25" customHeight="1">
      <c r="A32" s="320" t="s">
        <v>83</v>
      </c>
      <c r="B32" s="320" t="s">
        <v>84</v>
      </c>
      <c r="C32" s="320" t="s">
        <v>15</v>
      </c>
      <c r="D32" s="74" t="s">
        <v>16</v>
      </c>
      <c r="E32" s="74" t="s">
        <v>33</v>
      </c>
      <c r="F32" s="346"/>
      <c r="G32" s="347">
        <v>5</v>
      </c>
      <c r="H32" s="320" t="s">
        <v>85</v>
      </c>
      <c r="I32" s="349"/>
      <c r="J32" s="321"/>
      <c r="K32" s="41"/>
      <c r="L32" s="41"/>
      <c r="M32" s="41"/>
    </row>
    <row r="33" spans="1:13" ht="30" customHeight="1">
      <c r="A33" s="320"/>
      <c r="B33" s="321"/>
      <c r="C33" s="321"/>
      <c r="D33" s="74" t="s">
        <v>18</v>
      </c>
      <c r="E33" s="74" t="s">
        <v>35</v>
      </c>
      <c r="F33" s="346"/>
      <c r="G33" s="346"/>
      <c r="H33" s="321"/>
      <c r="I33" s="349"/>
      <c r="J33" s="321"/>
      <c r="K33" s="41"/>
      <c r="L33" s="41"/>
      <c r="M33" s="41"/>
    </row>
    <row r="34" spans="1:13" ht="39.75" customHeight="1">
      <c r="A34" s="320"/>
      <c r="B34" s="321"/>
      <c r="C34" s="321"/>
      <c r="D34" s="74" t="s">
        <v>20</v>
      </c>
      <c r="E34" s="74" t="s">
        <v>36</v>
      </c>
      <c r="F34" s="346"/>
      <c r="G34" s="346"/>
      <c r="H34" s="321"/>
      <c r="I34" s="349"/>
      <c r="J34" s="321"/>
      <c r="K34" s="41"/>
      <c r="L34" s="41"/>
      <c r="M34" s="41"/>
    </row>
    <row r="35" spans="1:13" ht="70.150000000000006" customHeight="1">
      <c r="A35" s="320"/>
      <c r="B35" s="321"/>
      <c r="C35" s="321"/>
      <c r="D35" s="74" t="s">
        <v>22</v>
      </c>
      <c r="E35" s="74" t="s">
        <v>30</v>
      </c>
      <c r="F35" s="346"/>
      <c r="G35" s="346"/>
      <c r="H35" s="321"/>
      <c r="I35" s="349"/>
      <c r="J35" s="321"/>
      <c r="K35" s="41"/>
      <c r="L35" s="41"/>
      <c r="M35" s="41"/>
    </row>
    <row r="36" spans="1:13" ht="117" customHeight="1">
      <c r="A36" s="79">
        <v>2</v>
      </c>
      <c r="B36" s="74" t="s">
        <v>120</v>
      </c>
      <c r="C36" s="74" t="s">
        <v>15</v>
      </c>
      <c r="D36" s="74" t="s">
        <v>121</v>
      </c>
      <c r="E36" s="79">
        <v>100</v>
      </c>
      <c r="F36" s="74" t="s">
        <v>146</v>
      </c>
      <c r="G36" s="111">
        <v>10</v>
      </c>
      <c r="H36" s="74" t="s">
        <v>147</v>
      </c>
      <c r="I36" s="193"/>
      <c r="J36" s="183"/>
      <c r="K36" s="41"/>
      <c r="L36" s="41"/>
      <c r="M36" s="41"/>
    </row>
    <row r="37" spans="1:13" ht="87.75" customHeight="1">
      <c r="A37" s="74" t="s">
        <v>53</v>
      </c>
      <c r="B37" s="74" t="s">
        <v>148</v>
      </c>
      <c r="C37" s="74" t="s">
        <v>149</v>
      </c>
      <c r="D37" s="85" t="s">
        <v>65</v>
      </c>
      <c r="E37" s="79">
        <v>14</v>
      </c>
      <c r="F37" s="74" t="s">
        <v>146</v>
      </c>
      <c r="G37" s="153">
        <v>10</v>
      </c>
      <c r="H37" s="74" t="s">
        <v>150</v>
      </c>
      <c r="I37" s="188"/>
      <c r="J37" s="183"/>
      <c r="K37" s="41"/>
      <c r="L37" s="41"/>
      <c r="M37" s="41"/>
    </row>
    <row r="38" spans="1:13" ht="102.75" customHeight="1">
      <c r="A38" s="74" t="s">
        <v>64</v>
      </c>
      <c r="B38" s="74" t="s">
        <v>151</v>
      </c>
      <c r="C38" s="74" t="s">
        <v>152</v>
      </c>
      <c r="D38" s="85" t="s">
        <v>65</v>
      </c>
      <c r="E38" s="79">
        <v>14</v>
      </c>
      <c r="F38" s="74" t="s">
        <v>146</v>
      </c>
      <c r="G38" s="153">
        <v>10</v>
      </c>
      <c r="H38" s="74" t="s">
        <v>153</v>
      </c>
      <c r="I38" s="188"/>
      <c r="J38" s="183"/>
      <c r="K38" s="41"/>
      <c r="L38" s="41"/>
      <c r="M38" s="41"/>
    </row>
    <row r="39" spans="1:13" ht="224.25" customHeight="1">
      <c r="A39" s="74" t="s">
        <v>66</v>
      </c>
      <c r="B39" s="74" t="s">
        <v>154</v>
      </c>
      <c r="C39" s="74" t="s">
        <v>115</v>
      </c>
      <c r="D39" s="74" t="s">
        <v>65</v>
      </c>
      <c r="E39" s="74" t="s">
        <v>155</v>
      </c>
      <c r="F39" s="74" t="s">
        <v>146</v>
      </c>
      <c r="G39" s="111">
        <v>10</v>
      </c>
      <c r="H39" s="74" t="s">
        <v>156</v>
      </c>
      <c r="I39" s="93"/>
      <c r="J39" s="183"/>
      <c r="K39" s="41"/>
      <c r="L39" s="41"/>
      <c r="M39" s="41"/>
    </row>
    <row r="40" spans="1:13" ht="233.25" customHeight="1">
      <c r="A40" s="74" t="s">
        <v>87</v>
      </c>
      <c r="B40" s="74" t="s">
        <v>67</v>
      </c>
      <c r="C40" s="74" t="s">
        <v>68</v>
      </c>
      <c r="D40" s="74" t="s">
        <v>69</v>
      </c>
      <c r="E40" s="74" t="s">
        <v>70</v>
      </c>
      <c r="F40" s="74" t="s">
        <v>71</v>
      </c>
      <c r="G40" s="111">
        <v>3</v>
      </c>
      <c r="H40" s="74" t="s">
        <v>82</v>
      </c>
      <c r="I40" s="73"/>
      <c r="J40" s="73"/>
      <c r="K40" s="41"/>
      <c r="L40" s="41"/>
      <c r="M40" s="41"/>
    </row>
    <row r="41" spans="1:13" ht="146.25" customHeight="1">
      <c r="A41" s="74" t="s">
        <v>88</v>
      </c>
      <c r="B41" s="74" t="s">
        <v>72</v>
      </c>
      <c r="C41" s="74" t="s">
        <v>54</v>
      </c>
      <c r="D41" s="74" t="s">
        <v>69</v>
      </c>
      <c r="E41" s="59">
        <v>1</v>
      </c>
      <c r="F41" s="74" t="s">
        <v>58</v>
      </c>
      <c r="G41" s="111">
        <v>2</v>
      </c>
      <c r="H41" s="74" t="s">
        <v>73</v>
      </c>
      <c r="I41" s="73"/>
      <c r="J41" s="73"/>
      <c r="K41" s="41"/>
      <c r="L41" s="41"/>
      <c r="M41" s="41"/>
    </row>
    <row r="42" spans="1:13" ht="129.75" customHeight="1">
      <c r="A42" s="80" t="s">
        <v>89</v>
      </c>
      <c r="B42" s="80" t="s">
        <v>74</v>
      </c>
      <c r="C42" s="80" t="s">
        <v>75</v>
      </c>
      <c r="D42" s="80" t="s">
        <v>65</v>
      </c>
      <c r="E42" s="45">
        <v>1</v>
      </c>
      <c r="F42" s="80" t="s">
        <v>58</v>
      </c>
      <c r="G42" s="111">
        <v>5</v>
      </c>
      <c r="H42" s="80" t="s">
        <v>73</v>
      </c>
      <c r="I42" s="178"/>
      <c r="J42" s="178"/>
      <c r="K42" s="41"/>
      <c r="L42" s="41"/>
      <c r="M42" s="41"/>
    </row>
    <row r="43" spans="1:13" s="23" customFormat="1" ht="15" customHeight="1">
      <c r="A43" s="360" t="s">
        <v>90</v>
      </c>
      <c r="B43" s="360" t="s">
        <v>234</v>
      </c>
      <c r="C43" s="360" t="s">
        <v>15</v>
      </c>
      <c r="D43" s="36" t="s">
        <v>16</v>
      </c>
      <c r="E43" s="36" t="s">
        <v>262</v>
      </c>
      <c r="F43" s="360" t="s">
        <v>52</v>
      </c>
      <c r="G43" s="337">
        <v>7</v>
      </c>
      <c r="H43" s="351" t="s">
        <v>235</v>
      </c>
      <c r="I43" s="354"/>
      <c r="J43" s="357"/>
      <c r="K43" s="41"/>
      <c r="L43" s="41"/>
      <c r="M43" s="41"/>
    </row>
    <row r="44" spans="1:13" s="23" customFormat="1">
      <c r="A44" s="361"/>
      <c r="B44" s="361"/>
      <c r="C44" s="361"/>
      <c r="D44" s="36" t="s">
        <v>18</v>
      </c>
      <c r="E44" s="36" t="s">
        <v>264</v>
      </c>
      <c r="F44" s="361"/>
      <c r="G44" s="341"/>
      <c r="H44" s="352"/>
      <c r="I44" s="355"/>
      <c r="J44" s="358"/>
      <c r="K44" s="41"/>
      <c r="L44" s="41"/>
      <c r="M44" s="41"/>
    </row>
    <row r="45" spans="1:13" s="23" customFormat="1">
      <c r="A45" s="361"/>
      <c r="B45" s="361"/>
      <c r="C45" s="361"/>
      <c r="D45" s="36" t="s">
        <v>20</v>
      </c>
      <c r="E45" s="36" t="s">
        <v>263</v>
      </c>
      <c r="F45" s="361"/>
      <c r="G45" s="341"/>
      <c r="H45" s="352"/>
      <c r="I45" s="355"/>
      <c r="J45" s="358"/>
      <c r="K45" s="41"/>
      <c r="L45" s="41"/>
      <c r="M45" s="41"/>
    </row>
    <row r="46" spans="1:13" s="23" customFormat="1" ht="75.75" customHeight="1">
      <c r="A46" s="362"/>
      <c r="B46" s="362"/>
      <c r="C46" s="362"/>
      <c r="D46" s="36" t="s">
        <v>22</v>
      </c>
      <c r="E46" s="36" t="s">
        <v>261</v>
      </c>
      <c r="F46" s="362"/>
      <c r="G46" s="342"/>
      <c r="H46" s="353"/>
      <c r="I46" s="356"/>
      <c r="J46" s="359"/>
      <c r="K46" s="41"/>
      <c r="L46" s="41"/>
      <c r="M46" s="41"/>
    </row>
    <row r="47" spans="1:13" s="149" customFormat="1" ht="143.25" customHeight="1">
      <c r="A47" s="248" t="s">
        <v>118</v>
      </c>
      <c r="B47" s="248" t="s">
        <v>76</v>
      </c>
      <c r="C47" s="248" t="s">
        <v>77</v>
      </c>
      <c r="D47" s="248" t="s">
        <v>65</v>
      </c>
      <c r="E47" s="248" t="s">
        <v>78</v>
      </c>
      <c r="F47" s="248" t="s">
        <v>79</v>
      </c>
      <c r="G47" s="250">
        <v>5</v>
      </c>
      <c r="H47" s="248" t="s">
        <v>287</v>
      </c>
      <c r="I47" s="248"/>
      <c r="J47" s="249"/>
      <c r="K47" s="148"/>
      <c r="L47" s="148"/>
      <c r="M47" s="148"/>
    </row>
    <row r="48" spans="1:13" ht="14.45" customHeight="1">
      <c r="A48" s="83"/>
      <c r="B48" s="85" t="s">
        <v>80</v>
      </c>
      <c r="C48" s="83"/>
      <c r="D48" s="83"/>
      <c r="E48" s="83"/>
      <c r="F48" s="83"/>
      <c r="G48" s="153">
        <f>G47+G43+G42+G41+G40+G39+G38+G37+G36+G32+G28+G23+G19+G15+G10+G6</f>
        <v>100</v>
      </c>
      <c r="H48" s="74"/>
      <c r="I48" s="194"/>
      <c r="J48" s="84">
        <f>J47+J43+J42+J41+J40+J39+J38+J37+J36+J32+J28+J23+J19+J15+J10+J6</f>
        <v>0</v>
      </c>
      <c r="K48" s="41"/>
      <c r="L48" s="41"/>
      <c r="M48" s="41"/>
    </row>
    <row r="49" spans="1:13" ht="48.75" customHeight="1">
      <c r="A49" s="50"/>
      <c r="B49" s="74" t="s">
        <v>81</v>
      </c>
      <c r="C49" s="50"/>
      <c r="D49" s="50"/>
      <c r="E49" s="50"/>
      <c r="F49" s="50"/>
      <c r="G49" s="154"/>
      <c r="H49" s="83"/>
      <c r="I49" s="221"/>
      <c r="J49" s="221"/>
      <c r="K49" s="41"/>
      <c r="L49" s="41"/>
      <c r="M49" s="41"/>
    </row>
    <row r="50" spans="1:13" ht="15" customHeight="1">
      <c r="H50" s="50"/>
    </row>
    <row r="54" spans="1:13" ht="96" customHeight="1"/>
  </sheetData>
  <mergeCells count="64">
    <mergeCell ref="H43:H46"/>
    <mergeCell ref="I43:I46"/>
    <mergeCell ref="J43:J46"/>
    <mergeCell ref="A43:A46"/>
    <mergeCell ref="B43:B46"/>
    <mergeCell ref="C43:C46"/>
    <mergeCell ref="F43:F46"/>
    <mergeCell ref="G43:G46"/>
    <mergeCell ref="I1:J1"/>
    <mergeCell ref="A32:A35"/>
    <mergeCell ref="B32:B35"/>
    <mergeCell ref="C32:C35"/>
    <mergeCell ref="G32:G35"/>
    <mergeCell ref="H32:H35"/>
    <mergeCell ref="I32:I35"/>
    <mergeCell ref="J32:J35"/>
    <mergeCell ref="G28:G31"/>
    <mergeCell ref="H28:H31"/>
    <mergeCell ref="I15:I18"/>
    <mergeCell ref="J15:J18"/>
    <mergeCell ref="I19:I22"/>
    <mergeCell ref="J19:J22"/>
    <mergeCell ref="I23:I26"/>
    <mergeCell ref="J23:J26"/>
    <mergeCell ref="I28:I31"/>
    <mergeCell ref="J28:J31"/>
    <mergeCell ref="I6:I9"/>
    <mergeCell ref="J6:J9"/>
    <mergeCell ref="A10:A13"/>
    <mergeCell ref="B10:B13"/>
    <mergeCell ref="C10:C13"/>
    <mergeCell ref="G10:G13"/>
    <mergeCell ref="H10:H13"/>
    <mergeCell ref="I10:I13"/>
    <mergeCell ref="J10:J13"/>
    <mergeCell ref="A19:A22"/>
    <mergeCell ref="B19:B22"/>
    <mergeCell ref="C19:C22"/>
    <mergeCell ref="G19:G22"/>
    <mergeCell ref="H19:H22"/>
    <mergeCell ref="C28:C31"/>
    <mergeCell ref="G6:G9"/>
    <mergeCell ref="H6:H9"/>
    <mergeCell ref="G15:G18"/>
    <mergeCell ref="H15:H18"/>
    <mergeCell ref="G23:G26"/>
    <mergeCell ref="H23:H26"/>
    <mergeCell ref="B27:C27"/>
    <mergeCell ref="B4:C4"/>
    <mergeCell ref="A2:J2"/>
    <mergeCell ref="B5:C5"/>
    <mergeCell ref="F5:F35"/>
    <mergeCell ref="A6:A9"/>
    <mergeCell ref="B6:B9"/>
    <mergeCell ref="C6:C9"/>
    <mergeCell ref="B14:C14"/>
    <mergeCell ref="A15:A18"/>
    <mergeCell ref="B15:B18"/>
    <mergeCell ref="C15:C18"/>
    <mergeCell ref="A23:A26"/>
    <mergeCell ref="B23:B26"/>
    <mergeCell ref="C23:C26"/>
    <mergeCell ref="A28:A31"/>
    <mergeCell ref="B28:B31"/>
  </mergeCells>
  <pageMargins left="0.31496062992125984" right="0.31496062992125984" top="0" bottom="0" header="0" footer="0"/>
  <pageSetup scale="44" fitToHeight="0" orientation="portrait" r:id="rId1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showGridLines="0" tabSelected="1" topLeftCell="B1" zoomScale="73" zoomScaleNormal="73" zoomScaleSheetLayoutView="90" workbookViewId="0">
      <selection activeCell="I1" sqref="I1:J1"/>
    </sheetView>
  </sheetViews>
  <sheetFormatPr defaultColWidth="8.85546875" defaultRowHeight="15" customHeight="1"/>
  <cols>
    <col min="1" max="1" width="7" style="12" customWidth="1"/>
    <col min="2" max="2" width="33.42578125" style="12" customWidth="1"/>
    <col min="3" max="3" width="14.7109375" style="12" customWidth="1"/>
    <col min="4" max="4" width="28.140625" style="12" customWidth="1"/>
    <col min="5" max="5" width="17.42578125" style="24" customWidth="1"/>
    <col min="6" max="6" width="20.140625" style="12" customWidth="1"/>
    <col min="7" max="7" width="12" style="12" customWidth="1"/>
    <col min="8" max="8" width="39.7109375" style="12" customWidth="1"/>
    <col min="9" max="9" width="14.7109375" style="12" customWidth="1"/>
    <col min="10" max="10" width="41.7109375" style="234" customWidth="1"/>
    <col min="11" max="11" width="24.140625" style="12" customWidth="1"/>
    <col min="12" max="14" width="8.85546875" style="12" customWidth="1"/>
    <col min="15" max="16384" width="8.85546875" style="12"/>
  </cols>
  <sheetData>
    <row r="1" spans="1:15" ht="116.25" customHeight="1">
      <c r="A1" s="41"/>
      <c r="B1" s="41"/>
      <c r="C1" s="41"/>
      <c r="D1" s="41"/>
      <c r="E1" s="151"/>
      <c r="F1" s="41"/>
      <c r="G1" s="41"/>
      <c r="H1" s="41"/>
      <c r="I1" s="41"/>
      <c r="J1" s="263" t="s">
        <v>357</v>
      </c>
      <c r="K1" s="40"/>
      <c r="L1" s="40"/>
      <c r="M1" s="40"/>
    </row>
    <row r="2" spans="1:15" ht="35.450000000000003" customHeight="1">
      <c r="A2" s="343" t="s">
        <v>157</v>
      </c>
      <c r="B2" s="344"/>
      <c r="C2" s="344"/>
      <c r="D2" s="344"/>
      <c r="E2" s="344"/>
      <c r="F2" s="344"/>
      <c r="G2" s="344"/>
      <c r="H2" s="344"/>
      <c r="I2" s="344"/>
      <c r="J2" s="344"/>
      <c r="K2" s="56"/>
      <c r="L2" s="56"/>
      <c r="M2" s="56"/>
    </row>
    <row r="3" spans="1:15" ht="44.25" customHeight="1">
      <c r="A3" s="74" t="s">
        <v>0</v>
      </c>
      <c r="B3" s="74" t="s">
        <v>1</v>
      </c>
      <c r="C3" s="74" t="s">
        <v>2</v>
      </c>
      <c r="D3" s="74" t="s">
        <v>3</v>
      </c>
      <c r="E3" s="109" t="s">
        <v>4</v>
      </c>
      <c r="F3" s="74" t="s">
        <v>5</v>
      </c>
      <c r="G3" s="74" t="s">
        <v>158</v>
      </c>
      <c r="H3" s="74" t="s">
        <v>7</v>
      </c>
      <c r="I3" s="254" t="s">
        <v>8</v>
      </c>
      <c r="J3" s="254" t="s">
        <v>9</v>
      </c>
      <c r="K3" s="40"/>
      <c r="L3" s="40"/>
      <c r="M3" s="40"/>
    </row>
    <row r="4" spans="1:15" ht="39.75" customHeight="1">
      <c r="A4" s="79">
        <v>1</v>
      </c>
      <c r="B4" s="324" t="s">
        <v>10</v>
      </c>
      <c r="C4" s="325"/>
      <c r="D4" s="75"/>
      <c r="E4" s="111">
        <v>100</v>
      </c>
      <c r="F4" s="53"/>
      <c r="G4" s="79">
        <f>G5+G10+G15+G20</f>
        <v>40</v>
      </c>
      <c r="H4" s="53"/>
      <c r="I4" s="75"/>
      <c r="J4" s="184"/>
      <c r="K4" s="40"/>
      <c r="L4" s="40"/>
      <c r="M4" s="40"/>
      <c r="O4" s="24"/>
    </row>
    <row r="5" spans="1:15" ht="15" customHeight="1">
      <c r="A5" s="74" t="s">
        <v>11</v>
      </c>
      <c r="B5" s="326" t="s">
        <v>12</v>
      </c>
      <c r="C5" s="327"/>
      <c r="D5" s="75"/>
      <c r="E5" s="112"/>
      <c r="F5" s="345" t="s">
        <v>251</v>
      </c>
      <c r="G5" s="79">
        <f>G6</f>
        <v>10</v>
      </c>
      <c r="H5" s="53"/>
      <c r="I5" s="75"/>
      <c r="J5" s="184"/>
      <c r="K5" s="40"/>
      <c r="L5" s="40"/>
      <c r="M5" s="40"/>
    </row>
    <row r="6" spans="1:15" ht="32.25" customHeight="1">
      <c r="A6" s="320" t="s">
        <v>13</v>
      </c>
      <c r="B6" s="320" t="s">
        <v>247</v>
      </c>
      <c r="C6" s="320" t="s">
        <v>15</v>
      </c>
      <c r="D6" s="74" t="s">
        <v>16</v>
      </c>
      <c r="E6" s="109" t="s">
        <v>265</v>
      </c>
      <c r="F6" s="346"/>
      <c r="G6" s="322">
        <v>10</v>
      </c>
      <c r="H6" s="320" t="s">
        <v>279</v>
      </c>
      <c r="I6" s="348"/>
      <c r="J6" s="344"/>
      <c r="K6" s="40"/>
      <c r="L6" s="40"/>
      <c r="M6" s="40"/>
    </row>
    <row r="7" spans="1:15" ht="26.25" customHeight="1">
      <c r="A7" s="320"/>
      <c r="B7" s="321"/>
      <c r="C7" s="321"/>
      <c r="D7" s="74" t="s">
        <v>18</v>
      </c>
      <c r="E7" s="109" t="s">
        <v>266</v>
      </c>
      <c r="F7" s="346"/>
      <c r="G7" s="321"/>
      <c r="H7" s="321"/>
      <c r="I7" s="348"/>
      <c r="J7" s="344"/>
      <c r="K7" s="40"/>
      <c r="L7" s="40"/>
      <c r="M7" s="40"/>
    </row>
    <row r="8" spans="1:15" ht="27.75" customHeight="1">
      <c r="A8" s="320"/>
      <c r="B8" s="321"/>
      <c r="C8" s="321"/>
      <c r="D8" s="74" t="s">
        <v>20</v>
      </c>
      <c r="E8" s="109" t="s">
        <v>262</v>
      </c>
      <c r="F8" s="346"/>
      <c r="G8" s="321"/>
      <c r="H8" s="321"/>
      <c r="I8" s="348"/>
      <c r="J8" s="344"/>
      <c r="K8" s="40"/>
      <c r="L8" s="40"/>
      <c r="M8" s="40"/>
    </row>
    <row r="9" spans="1:15" ht="30.75" customHeight="1">
      <c r="A9" s="320"/>
      <c r="B9" s="321"/>
      <c r="C9" s="321"/>
      <c r="D9" s="74" t="s">
        <v>22</v>
      </c>
      <c r="E9" s="109" t="s">
        <v>263</v>
      </c>
      <c r="F9" s="346"/>
      <c r="G9" s="321"/>
      <c r="H9" s="321"/>
      <c r="I9" s="348"/>
      <c r="J9" s="344"/>
      <c r="K9" s="40"/>
      <c r="L9" s="40"/>
      <c r="M9" s="40"/>
    </row>
    <row r="10" spans="1:15" ht="15" customHeight="1">
      <c r="A10" s="74" t="s">
        <v>26</v>
      </c>
      <c r="B10" s="363" t="s">
        <v>27</v>
      </c>
      <c r="C10" s="364"/>
      <c r="D10" s="77"/>
      <c r="E10" s="112"/>
      <c r="F10" s="346"/>
      <c r="G10" s="76">
        <f>G11</f>
        <v>10</v>
      </c>
      <c r="H10" s="55"/>
      <c r="I10" s="75"/>
      <c r="J10" s="184"/>
      <c r="K10" s="40"/>
      <c r="L10" s="40"/>
      <c r="M10" s="40"/>
    </row>
    <row r="11" spans="1:15" ht="39" customHeight="1">
      <c r="A11" s="320" t="s">
        <v>28</v>
      </c>
      <c r="B11" s="320" t="s">
        <v>29</v>
      </c>
      <c r="C11" s="320" t="s">
        <v>15</v>
      </c>
      <c r="D11" s="74" t="s">
        <v>16</v>
      </c>
      <c r="E11" s="109" t="s">
        <v>265</v>
      </c>
      <c r="F11" s="346"/>
      <c r="G11" s="322">
        <v>10</v>
      </c>
      <c r="H11" s="320" t="s">
        <v>282</v>
      </c>
      <c r="I11" s="348"/>
      <c r="J11" s="344"/>
      <c r="K11" s="40"/>
      <c r="L11" s="40"/>
      <c r="M11" s="40"/>
    </row>
    <row r="12" spans="1:15" ht="27.75" customHeight="1">
      <c r="A12" s="320"/>
      <c r="B12" s="321"/>
      <c r="C12" s="321"/>
      <c r="D12" s="74" t="s">
        <v>18</v>
      </c>
      <c r="E12" s="109" t="s">
        <v>266</v>
      </c>
      <c r="F12" s="346"/>
      <c r="G12" s="321"/>
      <c r="H12" s="321"/>
      <c r="I12" s="348"/>
      <c r="J12" s="344"/>
      <c r="K12" s="40"/>
      <c r="L12" s="40"/>
      <c r="M12" s="40"/>
    </row>
    <row r="13" spans="1:15" ht="30.75" customHeight="1">
      <c r="A13" s="320"/>
      <c r="B13" s="321"/>
      <c r="C13" s="321"/>
      <c r="D13" s="74" t="s">
        <v>20</v>
      </c>
      <c r="E13" s="109" t="s">
        <v>262</v>
      </c>
      <c r="F13" s="346"/>
      <c r="G13" s="321"/>
      <c r="H13" s="321"/>
      <c r="I13" s="348"/>
      <c r="J13" s="344"/>
      <c r="K13" s="40"/>
      <c r="L13" s="40"/>
      <c r="M13" s="40"/>
    </row>
    <row r="14" spans="1:15" ht="24" customHeight="1">
      <c r="A14" s="320"/>
      <c r="B14" s="321"/>
      <c r="C14" s="321"/>
      <c r="D14" s="74" t="s">
        <v>22</v>
      </c>
      <c r="E14" s="109" t="s">
        <v>268</v>
      </c>
      <c r="F14" s="346"/>
      <c r="G14" s="321"/>
      <c r="H14" s="321"/>
      <c r="I14" s="348"/>
      <c r="J14" s="344"/>
      <c r="K14" s="40"/>
      <c r="L14" s="40"/>
      <c r="M14" s="40"/>
    </row>
    <row r="15" spans="1:15" ht="15" customHeight="1">
      <c r="A15" s="74" t="s">
        <v>40</v>
      </c>
      <c r="B15" s="326" t="s">
        <v>119</v>
      </c>
      <c r="C15" s="327"/>
      <c r="D15" s="75"/>
      <c r="E15" s="112"/>
      <c r="F15" s="346"/>
      <c r="G15" s="79">
        <f>G16</f>
        <v>10</v>
      </c>
      <c r="H15" s="53"/>
      <c r="I15" s="75"/>
      <c r="J15" s="184"/>
      <c r="K15" s="40"/>
      <c r="L15" s="40"/>
      <c r="M15" s="40"/>
    </row>
    <row r="16" spans="1:15" ht="36" customHeight="1">
      <c r="A16" s="320" t="s">
        <v>42</v>
      </c>
      <c r="B16" s="320" t="s">
        <v>43</v>
      </c>
      <c r="C16" s="320" t="s">
        <v>15</v>
      </c>
      <c r="D16" s="74" t="s">
        <v>16</v>
      </c>
      <c r="E16" s="109" t="s">
        <v>265</v>
      </c>
      <c r="F16" s="346"/>
      <c r="G16" s="322">
        <v>10</v>
      </c>
      <c r="H16" s="320" t="s">
        <v>91</v>
      </c>
      <c r="I16" s="348"/>
      <c r="J16" s="344"/>
      <c r="K16" s="40"/>
      <c r="L16" s="40"/>
      <c r="M16" s="40"/>
    </row>
    <row r="17" spans="1:13" ht="35.25" customHeight="1">
      <c r="A17" s="320"/>
      <c r="B17" s="321"/>
      <c r="C17" s="321"/>
      <c r="D17" s="74" t="s">
        <v>18</v>
      </c>
      <c r="E17" s="109" t="s">
        <v>266</v>
      </c>
      <c r="F17" s="346"/>
      <c r="G17" s="321"/>
      <c r="H17" s="321"/>
      <c r="I17" s="348"/>
      <c r="J17" s="344"/>
      <c r="K17" s="40"/>
      <c r="L17" s="40"/>
      <c r="M17" s="40"/>
    </row>
    <row r="18" spans="1:13" ht="29.25" customHeight="1">
      <c r="A18" s="320"/>
      <c r="B18" s="321"/>
      <c r="C18" s="321"/>
      <c r="D18" s="74" t="s">
        <v>20</v>
      </c>
      <c r="E18" s="109" t="s">
        <v>262</v>
      </c>
      <c r="F18" s="346"/>
      <c r="G18" s="321"/>
      <c r="H18" s="321"/>
      <c r="I18" s="348"/>
      <c r="J18" s="344"/>
      <c r="K18" s="40"/>
      <c r="L18" s="40"/>
      <c r="M18" s="40"/>
    </row>
    <row r="19" spans="1:13" ht="25.5" customHeight="1">
      <c r="A19" s="320"/>
      <c r="B19" s="321"/>
      <c r="C19" s="321"/>
      <c r="D19" s="74" t="s">
        <v>22</v>
      </c>
      <c r="E19" s="109" t="s">
        <v>263</v>
      </c>
      <c r="F19" s="346"/>
      <c r="G19" s="321"/>
      <c r="H19" s="321"/>
      <c r="I19" s="348"/>
      <c r="J19" s="344"/>
      <c r="K19" s="40"/>
      <c r="L19" s="40"/>
      <c r="M19" s="40"/>
    </row>
    <row r="20" spans="1:13" ht="15" customHeight="1">
      <c r="A20" s="74" t="s">
        <v>44</v>
      </c>
      <c r="B20" s="365" t="s">
        <v>45</v>
      </c>
      <c r="C20" s="366"/>
      <c r="D20" s="75"/>
      <c r="E20" s="112"/>
      <c r="F20" s="346"/>
      <c r="G20" s="79">
        <f>G21</f>
        <v>10</v>
      </c>
      <c r="H20" s="53"/>
      <c r="I20" s="75"/>
      <c r="J20" s="184"/>
      <c r="K20" s="40"/>
      <c r="L20" s="40"/>
      <c r="M20" s="40"/>
    </row>
    <row r="21" spans="1:13" ht="15" customHeight="1">
      <c r="A21" s="320" t="s">
        <v>46</v>
      </c>
      <c r="B21" s="320" t="s">
        <v>49</v>
      </c>
      <c r="C21" s="320" t="s">
        <v>15</v>
      </c>
      <c r="D21" s="74" t="s">
        <v>16</v>
      </c>
      <c r="E21" s="109" t="s">
        <v>265</v>
      </c>
      <c r="F21" s="346"/>
      <c r="G21" s="322">
        <v>10</v>
      </c>
      <c r="H21" s="320" t="s">
        <v>283</v>
      </c>
      <c r="I21" s="321"/>
      <c r="J21" s="344"/>
      <c r="K21" s="40"/>
      <c r="L21" s="40"/>
      <c r="M21" s="40"/>
    </row>
    <row r="22" spans="1:13" ht="14.45" customHeight="1">
      <c r="A22" s="320"/>
      <c r="B22" s="321"/>
      <c r="C22" s="321"/>
      <c r="D22" s="74" t="s">
        <v>18</v>
      </c>
      <c r="E22" s="109" t="s">
        <v>266</v>
      </c>
      <c r="F22" s="346"/>
      <c r="G22" s="321"/>
      <c r="H22" s="321"/>
      <c r="I22" s="321"/>
      <c r="J22" s="344"/>
      <c r="K22" s="40"/>
      <c r="L22" s="40"/>
      <c r="M22" s="40"/>
    </row>
    <row r="23" spans="1:13" ht="14.45" customHeight="1">
      <c r="A23" s="320"/>
      <c r="B23" s="321"/>
      <c r="C23" s="321"/>
      <c r="D23" s="74" t="s">
        <v>20</v>
      </c>
      <c r="E23" s="109" t="s">
        <v>262</v>
      </c>
      <c r="F23" s="346"/>
      <c r="G23" s="321"/>
      <c r="H23" s="321"/>
      <c r="I23" s="321"/>
      <c r="J23" s="344"/>
      <c r="K23" s="40"/>
      <c r="L23" s="40"/>
      <c r="M23" s="40"/>
    </row>
    <row r="24" spans="1:13" ht="81" customHeight="1">
      <c r="A24" s="320"/>
      <c r="B24" s="321"/>
      <c r="C24" s="321"/>
      <c r="D24" s="74" t="s">
        <v>22</v>
      </c>
      <c r="E24" s="109" t="s">
        <v>263</v>
      </c>
      <c r="F24" s="346"/>
      <c r="G24" s="321"/>
      <c r="H24" s="321"/>
      <c r="I24" s="321"/>
      <c r="J24" s="344"/>
      <c r="K24" s="40"/>
      <c r="L24" s="40"/>
      <c r="M24" s="40"/>
    </row>
    <row r="25" spans="1:13" ht="30.75" customHeight="1">
      <c r="A25" s="320" t="s">
        <v>50</v>
      </c>
      <c r="B25" s="345" t="s">
        <v>249</v>
      </c>
      <c r="C25" s="345" t="s">
        <v>15</v>
      </c>
      <c r="D25" s="81" t="s">
        <v>16</v>
      </c>
      <c r="E25" s="109" t="s">
        <v>92</v>
      </c>
      <c r="F25" s="345" t="s">
        <v>58</v>
      </c>
      <c r="G25" s="347">
        <v>5</v>
      </c>
      <c r="H25" s="320" t="s">
        <v>93</v>
      </c>
      <c r="I25" s="373"/>
      <c r="J25" s="344"/>
      <c r="K25" s="367"/>
      <c r="L25" s="40"/>
      <c r="M25" s="40"/>
    </row>
    <row r="26" spans="1:13" ht="27" customHeight="1">
      <c r="A26" s="320"/>
      <c r="B26" s="346"/>
      <c r="C26" s="346"/>
      <c r="D26" s="81" t="s">
        <v>18</v>
      </c>
      <c r="E26" s="109" t="s">
        <v>19</v>
      </c>
      <c r="F26" s="346"/>
      <c r="G26" s="346"/>
      <c r="H26" s="321"/>
      <c r="I26" s="373"/>
      <c r="J26" s="344"/>
      <c r="K26" s="368"/>
      <c r="L26" s="40"/>
      <c r="M26" s="40"/>
    </row>
    <row r="27" spans="1:13" ht="31.5" customHeight="1">
      <c r="A27" s="320"/>
      <c r="B27" s="346"/>
      <c r="C27" s="346"/>
      <c r="D27" s="81" t="s">
        <v>20</v>
      </c>
      <c r="E27" s="109" t="s">
        <v>94</v>
      </c>
      <c r="F27" s="346"/>
      <c r="G27" s="346"/>
      <c r="H27" s="321"/>
      <c r="I27" s="373"/>
      <c r="J27" s="344"/>
      <c r="K27" s="368"/>
      <c r="L27" s="40"/>
      <c r="M27" s="40"/>
    </row>
    <row r="28" spans="1:13" ht="51.75" customHeight="1">
      <c r="A28" s="320"/>
      <c r="B28" s="346"/>
      <c r="C28" s="346"/>
      <c r="D28" s="81" t="s">
        <v>22</v>
      </c>
      <c r="E28" s="111">
        <v>100</v>
      </c>
      <c r="F28" s="346"/>
      <c r="G28" s="346"/>
      <c r="H28" s="321"/>
      <c r="I28" s="373"/>
      <c r="J28" s="344"/>
      <c r="K28" s="368"/>
      <c r="L28" s="40"/>
      <c r="M28" s="40"/>
    </row>
    <row r="29" spans="1:13" ht="168" customHeight="1">
      <c r="A29" s="74" t="s">
        <v>53</v>
      </c>
      <c r="B29" s="74" t="s">
        <v>159</v>
      </c>
      <c r="C29" s="74" t="s">
        <v>15</v>
      </c>
      <c r="D29" s="74" t="s">
        <v>65</v>
      </c>
      <c r="E29" s="111">
        <v>100</v>
      </c>
      <c r="F29" s="74" t="s">
        <v>160</v>
      </c>
      <c r="G29" s="79">
        <v>10</v>
      </c>
      <c r="H29" s="74" t="s">
        <v>161</v>
      </c>
      <c r="I29" s="59"/>
      <c r="J29" s="184"/>
      <c r="K29" s="40"/>
      <c r="L29" s="40"/>
      <c r="M29" s="40"/>
    </row>
    <row r="30" spans="1:13" s="23" customFormat="1" ht="165" customHeight="1">
      <c r="A30" s="74" t="s">
        <v>64</v>
      </c>
      <c r="B30" s="81" t="s">
        <v>86</v>
      </c>
      <c r="C30" s="81" t="s">
        <v>15</v>
      </c>
      <c r="D30" s="81" t="s">
        <v>65</v>
      </c>
      <c r="E30" s="111" t="s">
        <v>239</v>
      </c>
      <c r="F30" s="74" t="s">
        <v>58</v>
      </c>
      <c r="G30" s="79">
        <v>5</v>
      </c>
      <c r="H30" s="89" t="s">
        <v>240</v>
      </c>
      <c r="I30" s="78"/>
      <c r="J30" s="184"/>
      <c r="K30" s="40"/>
      <c r="L30" s="40"/>
      <c r="M30" s="40"/>
    </row>
    <row r="31" spans="1:13" ht="137.25" customHeight="1">
      <c r="A31" s="81" t="s">
        <v>66</v>
      </c>
      <c r="B31" s="81" t="s">
        <v>284</v>
      </c>
      <c r="C31" s="81" t="s">
        <v>170</v>
      </c>
      <c r="D31" s="81" t="s">
        <v>51</v>
      </c>
      <c r="E31" s="109" t="s">
        <v>171</v>
      </c>
      <c r="F31" s="81" t="s">
        <v>52</v>
      </c>
      <c r="G31" s="76">
        <v>10</v>
      </c>
      <c r="H31" s="81" t="s">
        <v>255</v>
      </c>
      <c r="I31" s="77"/>
      <c r="J31" s="189"/>
      <c r="K31" s="40"/>
      <c r="L31" s="40"/>
      <c r="M31" s="40"/>
    </row>
    <row r="32" spans="1:13" ht="35.25" customHeight="1">
      <c r="A32" s="74" t="s">
        <v>87</v>
      </c>
      <c r="B32" s="74" t="s">
        <v>162</v>
      </c>
      <c r="C32" s="75"/>
      <c r="D32" s="75"/>
      <c r="E32" s="109"/>
      <c r="F32" s="75"/>
      <c r="G32" s="79">
        <v>8</v>
      </c>
      <c r="H32" s="75"/>
      <c r="I32" s="75"/>
      <c r="J32" s="184"/>
      <c r="K32" s="40"/>
      <c r="L32" s="40"/>
      <c r="M32" s="40"/>
    </row>
    <row r="33" spans="1:13" ht="82.5" customHeight="1">
      <c r="A33" s="74" t="s">
        <v>242</v>
      </c>
      <c r="B33" s="80" t="s">
        <v>148</v>
      </c>
      <c r="C33" s="74" t="s">
        <v>152</v>
      </c>
      <c r="D33" s="85" t="s">
        <v>65</v>
      </c>
      <c r="E33" s="111">
        <v>14</v>
      </c>
      <c r="F33" s="74" t="s">
        <v>225</v>
      </c>
      <c r="G33" s="82">
        <v>4</v>
      </c>
      <c r="H33" s="74" t="s">
        <v>150</v>
      </c>
      <c r="I33" s="75"/>
      <c r="J33" s="184"/>
      <c r="K33" s="40"/>
      <c r="L33" s="40"/>
      <c r="M33" s="40"/>
    </row>
    <row r="34" spans="1:13" ht="108.75" customHeight="1">
      <c r="A34" s="74" t="s">
        <v>243</v>
      </c>
      <c r="B34" s="74" t="s">
        <v>151</v>
      </c>
      <c r="C34" s="74" t="s">
        <v>152</v>
      </c>
      <c r="D34" s="85" t="s">
        <v>65</v>
      </c>
      <c r="E34" s="111">
        <v>14</v>
      </c>
      <c r="F34" s="74" t="s">
        <v>225</v>
      </c>
      <c r="G34" s="82">
        <v>4</v>
      </c>
      <c r="H34" s="74" t="s">
        <v>153</v>
      </c>
      <c r="I34" s="75"/>
      <c r="J34" s="184"/>
      <c r="K34" s="40"/>
      <c r="L34" s="40"/>
      <c r="M34" s="40"/>
    </row>
    <row r="35" spans="1:13" ht="219.75" customHeight="1">
      <c r="A35" s="74" t="s">
        <v>88</v>
      </c>
      <c r="B35" s="74" t="s">
        <v>67</v>
      </c>
      <c r="C35" s="74" t="s">
        <v>68</v>
      </c>
      <c r="D35" s="74" t="s">
        <v>69</v>
      </c>
      <c r="E35" s="109" t="s">
        <v>70</v>
      </c>
      <c r="F35" s="74" t="s">
        <v>71</v>
      </c>
      <c r="G35" s="79">
        <v>3</v>
      </c>
      <c r="H35" s="74" t="s">
        <v>82</v>
      </c>
      <c r="I35" s="92"/>
      <c r="J35" s="231"/>
      <c r="K35" s="40"/>
      <c r="L35" s="40"/>
      <c r="M35" s="40"/>
    </row>
    <row r="36" spans="1:13" ht="114" customHeight="1">
      <c r="A36" s="74" t="s">
        <v>89</v>
      </c>
      <c r="B36" s="74" t="s">
        <v>72</v>
      </c>
      <c r="C36" s="74" t="s">
        <v>54</v>
      </c>
      <c r="D36" s="74" t="s">
        <v>69</v>
      </c>
      <c r="E36" s="150">
        <v>1</v>
      </c>
      <c r="F36" s="74" t="s">
        <v>58</v>
      </c>
      <c r="G36" s="79">
        <v>2</v>
      </c>
      <c r="H36" s="74" t="s">
        <v>73</v>
      </c>
      <c r="I36" s="94"/>
      <c r="J36" s="231"/>
      <c r="K36" s="40"/>
      <c r="L36" s="40"/>
      <c r="M36" s="40"/>
    </row>
    <row r="37" spans="1:13" ht="105" customHeight="1">
      <c r="A37" s="63">
        <v>9</v>
      </c>
      <c r="B37" s="80" t="s">
        <v>74</v>
      </c>
      <c r="C37" s="80" t="s">
        <v>75</v>
      </c>
      <c r="D37" s="80" t="s">
        <v>65</v>
      </c>
      <c r="E37" s="150">
        <v>1</v>
      </c>
      <c r="F37" s="80" t="s">
        <v>58</v>
      </c>
      <c r="G37" s="63">
        <v>5</v>
      </c>
      <c r="H37" s="80" t="s">
        <v>73</v>
      </c>
      <c r="I37" s="78"/>
      <c r="J37" s="181"/>
      <c r="K37" s="40"/>
      <c r="L37" s="40"/>
      <c r="M37" s="40"/>
    </row>
    <row r="38" spans="1:13" s="23" customFormat="1" ht="15" customHeight="1">
      <c r="A38" s="372">
        <v>10</v>
      </c>
      <c r="B38" s="360" t="s">
        <v>234</v>
      </c>
      <c r="C38" s="360" t="s">
        <v>15</v>
      </c>
      <c r="D38" s="36" t="s">
        <v>16</v>
      </c>
      <c r="E38" s="64" t="s">
        <v>262</v>
      </c>
      <c r="F38" s="360" t="s">
        <v>52</v>
      </c>
      <c r="G38" s="337">
        <v>7</v>
      </c>
      <c r="H38" s="351" t="s">
        <v>235</v>
      </c>
      <c r="I38" s="354"/>
      <c r="J38" s="369"/>
      <c r="K38" s="40"/>
      <c r="L38" s="40"/>
      <c r="M38" s="40"/>
    </row>
    <row r="39" spans="1:13" s="23" customFormat="1">
      <c r="A39" s="361"/>
      <c r="B39" s="361"/>
      <c r="C39" s="361"/>
      <c r="D39" s="36" t="s">
        <v>18</v>
      </c>
      <c r="E39" s="65">
        <v>80</v>
      </c>
      <c r="F39" s="361"/>
      <c r="G39" s="341"/>
      <c r="H39" s="352"/>
      <c r="I39" s="355"/>
      <c r="J39" s="370"/>
      <c r="K39" s="40"/>
      <c r="L39" s="40"/>
      <c r="M39" s="40"/>
    </row>
    <row r="40" spans="1:13" s="23" customFormat="1">
      <c r="A40" s="361"/>
      <c r="B40" s="361"/>
      <c r="C40" s="361"/>
      <c r="D40" s="36" t="s">
        <v>20</v>
      </c>
      <c r="E40" s="64" t="s">
        <v>263</v>
      </c>
      <c r="F40" s="361"/>
      <c r="G40" s="341"/>
      <c r="H40" s="352"/>
      <c r="I40" s="355"/>
      <c r="J40" s="370"/>
      <c r="K40" s="40"/>
      <c r="L40" s="40"/>
      <c r="M40" s="40"/>
    </row>
    <row r="41" spans="1:13" s="23" customFormat="1" ht="27" customHeight="1">
      <c r="A41" s="362"/>
      <c r="B41" s="362"/>
      <c r="C41" s="362"/>
      <c r="D41" s="36" t="s">
        <v>22</v>
      </c>
      <c r="E41" s="64" t="s">
        <v>261</v>
      </c>
      <c r="F41" s="362"/>
      <c r="G41" s="342"/>
      <c r="H41" s="353"/>
      <c r="I41" s="356"/>
      <c r="J41" s="371"/>
      <c r="K41" s="40"/>
      <c r="L41" s="40"/>
      <c r="M41" s="40"/>
    </row>
    <row r="42" spans="1:13" s="117" customFormat="1" ht="167.25" customHeight="1">
      <c r="A42" s="250">
        <v>11</v>
      </c>
      <c r="B42" s="248" t="s">
        <v>76</v>
      </c>
      <c r="C42" s="248" t="s">
        <v>77</v>
      </c>
      <c r="D42" s="248" t="s">
        <v>65</v>
      </c>
      <c r="E42" s="248" t="s">
        <v>78</v>
      </c>
      <c r="F42" s="248" t="s">
        <v>236</v>
      </c>
      <c r="G42" s="250">
        <v>5</v>
      </c>
      <c r="H42" s="248" t="s">
        <v>287</v>
      </c>
      <c r="I42" s="248"/>
      <c r="J42" s="252"/>
      <c r="K42" s="116"/>
      <c r="L42" s="116"/>
      <c r="M42" s="116"/>
    </row>
    <row r="43" spans="1:13" ht="14.45" customHeight="1">
      <c r="A43" s="83"/>
      <c r="B43" s="85" t="s">
        <v>80</v>
      </c>
      <c r="C43" s="83"/>
      <c r="D43" s="83"/>
      <c r="E43" s="152"/>
      <c r="F43" s="83"/>
      <c r="G43" s="82">
        <f>G6+G11+G16+G21+G25+G29+G30+G31+G33+G34+G35+G36+G37+G38+G42</f>
        <v>100</v>
      </c>
      <c r="H43" s="83"/>
      <c r="I43" s="83"/>
      <c r="J43" s="232">
        <f>J42+J38+J37+J36+J35+J34+J33+J31+J30+J29+J25+J21+J16+J11+J6</f>
        <v>0</v>
      </c>
      <c r="K43" s="40"/>
      <c r="L43" s="40"/>
      <c r="M43" s="40"/>
    </row>
    <row r="44" spans="1:13" ht="49.5" customHeight="1">
      <c r="A44" s="50"/>
      <c r="B44" s="74" t="s">
        <v>81</v>
      </c>
      <c r="C44" s="50"/>
      <c r="D44" s="50"/>
      <c r="E44" s="154"/>
      <c r="F44" s="50"/>
      <c r="G44" s="50"/>
      <c r="H44" s="50"/>
      <c r="I44" s="50"/>
      <c r="J44" s="233"/>
      <c r="K44" s="40"/>
      <c r="L44" s="40"/>
      <c r="M44" s="40"/>
    </row>
  </sheetData>
  <mergeCells count="52">
    <mergeCell ref="K25:K28"/>
    <mergeCell ref="H38:H41"/>
    <mergeCell ref="I38:I41"/>
    <mergeCell ref="J38:J41"/>
    <mergeCell ref="A38:A41"/>
    <mergeCell ref="B38:B41"/>
    <mergeCell ref="C38:C41"/>
    <mergeCell ref="F38:F41"/>
    <mergeCell ref="G38:G41"/>
    <mergeCell ref="I25:I28"/>
    <mergeCell ref="J25:J28"/>
    <mergeCell ref="C25:C28"/>
    <mergeCell ref="B25:B28"/>
    <mergeCell ref="A25:A28"/>
    <mergeCell ref="H25:H28"/>
    <mergeCell ref="G25:G28"/>
    <mergeCell ref="I21:I24"/>
    <mergeCell ref="J21:J24"/>
    <mergeCell ref="I6:I9"/>
    <mergeCell ref="J6:J9"/>
    <mergeCell ref="I11:I14"/>
    <mergeCell ref="J11:J14"/>
    <mergeCell ref="I16:I19"/>
    <mergeCell ref="J16:J19"/>
    <mergeCell ref="A16:A19"/>
    <mergeCell ref="B16:B19"/>
    <mergeCell ref="C16:C19"/>
    <mergeCell ref="A21:A24"/>
    <mergeCell ref="B21:B24"/>
    <mergeCell ref="C21:C24"/>
    <mergeCell ref="B20:C20"/>
    <mergeCell ref="B15:C15"/>
    <mergeCell ref="G21:G24"/>
    <mergeCell ref="H21:H24"/>
    <mergeCell ref="G16:G19"/>
    <mergeCell ref="H16:H19"/>
    <mergeCell ref="F25:F28"/>
    <mergeCell ref="A11:A14"/>
    <mergeCell ref="A2:J2"/>
    <mergeCell ref="A6:A9"/>
    <mergeCell ref="G11:G14"/>
    <mergeCell ref="G6:G9"/>
    <mergeCell ref="H6:H9"/>
    <mergeCell ref="B10:C10"/>
    <mergeCell ref="B11:B14"/>
    <mergeCell ref="C11:C14"/>
    <mergeCell ref="B4:C4"/>
    <mergeCell ref="B5:C5"/>
    <mergeCell ref="F5:F24"/>
    <mergeCell ref="B6:B9"/>
    <mergeCell ref="C6:C9"/>
    <mergeCell ref="H11:H14"/>
  </mergeCells>
  <pageMargins left="0.31496062992125984" right="0.31496062992125984" top="0.74803149606299213" bottom="0.74803149606299213" header="0.31496062992125984" footer="0.31496062992125984"/>
  <pageSetup scale="43" fitToHeight="0" orientation="portrait" r:id="rId1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7"/>
  <sheetViews>
    <sheetView showGridLines="0" view="pageBreakPreview" zoomScale="71" zoomScaleNormal="74" zoomScaleSheetLayoutView="71" workbookViewId="0">
      <selection activeCell="I1" sqref="I1:J1"/>
    </sheetView>
  </sheetViews>
  <sheetFormatPr defaultColWidth="8.85546875" defaultRowHeight="15" customHeight="1"/>
  <cols>
    <col min="1" max="1" width="6.140625" style="13" customWidth="1"/>
    <col min="2" max="2" width="34.5703125" style="13" customWidth="1"/>
    <col min="3" max="3" width="16.85546875" style="13" customWidth="1"/>
    <col min="4" max="4" width="23.42578125" style="13" customWidth="1"/>
    <col min="5" max="5" width="10.42578125" style="13" customWidth="1"/>
    <col min="6" max="6" width="20" style="13" customWidth="1"/>
    <col min="7" max="7" width="21.5703125" style="13" customWidth="1"/>
    <col min="8" max="8" width="44.140625" style="13" customWidth="1"/>
    <col min="9" max="9" width="11.42578125" style="222" customWidth="1"/>
    <col min="10" max="10" width="31.7109375" style="222" customWidth="1"/>
    <col min="11" max="11" width="29.28515625" style="13" customWidth="1"/>
    <col min="12" max="12" width="8.85546875" style="13" customWidth="1"/>
    <col min="13" max="16384" width="8.85546875" style="13"/>
  </cols>
  <sheetData>
    <row r="1" spans="1:15" ht="109.5" customHeight="1">
      <c r="A1" s="41"/>
      <c r="B1" s="41"/>
      <c r="C1" s="41"/>
      <c r="D1" s="41"/>
      <c r="E1" s="41"/>
      <c r="F1" s="41"/>
      <c r="G1" s="41"/>
      <c r="H1" s="41"/>
      <c r="I1" s="350" t="s">
        <v>358</v>
      </c>
      <c r="J1" s="350"/>
      <c r="K1" s="40"/>
    </row>
    <row r="2" spans="1:15" ht="36.75" customHeight="1">
      <c r="A2" s="375" t="s">
        <v>163</v>
      </c>
      <c r="B2" s="376"/>
      <c r="C2" s="376"/>
      <c r="D2" s="376"/>
      <c r="E2" s="376"/>
      <c r="F2" s="376"/>
      <c r="G2" s="376"/>
      <c r="H2" s="376"/>
      <c r="I2" s="376"/>
      <c r="J2" s="376"/>
      <c r="K2" s="40"/>
    </row>
    <row r="3" spans="1:15" ht="45" customHeight="1">
      <c r="A3" s="74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158</v>
      </c>
      <c r="H3" s="74" t="s">
        <v>7</v>
      </c>
      <c r="I3" s="185" t="s">
        <v>8</v>
      </c>
      <c r="J3" s="185" t="s">
        <v>9</v>
      </c>
      <c r="K3" s="40"/>
    </row>
    <row r="4" spans="1:15" ht="36.75" customHeight="1">
      <c r="A4" s="79">
        <v>1</v>
      </c>
      <c r="B4" s="324" t="s">
        <v>10</v>
      </c>
      <c r="C4" s="325"/>
      <c r="D4" s="75"/>
      <c r="E4" s="79">
        <v>100</v>
      </c>
      <c r="F4" s="53"/>
      <c r="G4" s="79">
        <f>G5+G10+G15+G20</f>
        <v>46</v>
      </c>
      <c r="H4" s="53"/>
      <c r="I4" s="183"/>
      <c r="J4" s="183"/>
      <c r="K4" s="40"/>
      <c r="O4" s="24"/>
    </row>
    <row r="5" spans="1:15" ht="15" customHeight="1">
      <c r="A5" s="74" t="s">
        <v>11</v>
      </c>
      <c r="B5" s="326" t="s">
        <v>12</v>
      </c>
      <c r="C5" s="327"/>
      <c r="D5" s="75"/>
      <c r="E5" s="75"/>
      <c r="F5" s="345" t="s">
        <v>250</v>
      </c>
      <c r="G5" s="79">
        <f>G6</f>
        <v>15</v>
      </c>
      <c r="H5" s="53"/>
      <c r="I5" s="183"/>
      <c r="J5" s="183"/>
      <c r="K5" s="40"/>
    </row>
    <row r="6" spans="1:15" ht="36.75" customHeight="1">
      <c r="A6" s="320" t="s">
        <v>13</v>
      </c>
      <c r="B6" s="320" t="s">
        <v>247</v>
      </c>
      <c r="C6" s="320" t="s">
        <v>15</v>
      </c>
      <c r="D6" s="74" t="s">
        <v>16</v>
      </c>
      <c r="E6" s="74" t="s">
        <v>17</v>
      </c>
      <c r="F6" s="346"/>
      <c r="G6" s="322">
        <v>15</v>
      </c>
      <c r="H6" s="320" t="s">
        <v>285</v>
      </c>
      <c r="I6" s="374"/>
      <c r="J6" s="346"/>
      <c r="K6" s="40"/>
    </row>
    <row r="7" spans="1:15" ht="28.5" customHeight="1">
      <c r="A7" s="320"/>
      <c r="B7" s="321"/>
      <c r="C7" s="321"/>
      <c r="D7" s="74" t="s">
        <v>18</v>
      </c>
      <c r="E7" s="74" t="s">
        <v>19</v>
      </c>
      <c r="F7" s="346"/>
      <c r="G7" s="321"/>
      <c r="H7" s="321"/>
      <c r="I7" s="374"/>
      <c r="J7" s="346"/>
      <c r="K7" s="40"/>
    </row>
    <row r="8" spans="1:15" ht="33" customHeight="1">
      <c r="A8" s="320"/>
      <c r="B8" s="321"/>
      <c r="C8" s="321"/>
      <c r="D8" s="74" t="s">
        <v>20</v>
      </c>
      <c r="E8" s="74" t="s">
        <v>21</v>
      </c>
      <c r="F8" s="346"/>
      <c r="G8" s="321"/>
      <c r="H8" s="321"/>
      <c r="I8" s="374"/>
      <c r="J8" s="346"/>
      <c r="K8" s="40"/>
    </row>
    <row r="9" spans="1:15" ht="16.5" customHeight="1">
      <c r="A9" s="320"/>
      <c r="B9" s="321"/>
      <c r="C9" s="321"/>
      <c r="D9" s="74" t="s">
        <v>22</v>
      </c>
      <c r="E9" s="74" t="s">
        <v>23</v>
      </c>
      <c r="F9" s="346"/>
      <c r="G9" s="321"/>
      <c r="H9" s="321"/>
      <c r="I9" s="374"/>
      <c r="J9" s="346"/>
      <c r="K9" s="40"/>
    </row>
    <row r="10" spans="1:15" ht="15" customHeight="1">
      <c r="A10" s="74" t="s">
        <v>26</v>
      </c>
      <c r="B10" s="363" t="s">
        <v>27</v>
      </c>
      <c r="C10" s="364"/>
      <c r="D10" s="77"/>
      <c r="E10" s="77"/>
      <c r="F10" s="346"/>
      <c r="G10" s="76">
        <f>G11</f>
        <v>10</v>
      </c>
      <c r="H10" s="55"/>
      <c r="I10" s="191"/>
      <c r="J10" s="191"/>
      <c r="K10" s="40"/>
    </row>
    <row r="11" spans="1:15" ht="37.5" customHeight="1">
      <c r="A11" s="320" t="s">
        <v>28</v>
      </c>
      <c r="B11" s="320" t="s">
        <v>29</v>
      </c>
      <c r="C11" s="320" t="s">
        <v>15</v>
      </c>
      <c r="D11" s="74" t="s">
        <v>16</v>
      </c>
      <c r="E11" s="74" t="s">
        <v>17</v>
      </c>
      <c r="F11" s="346"/>
      <c r="G11" s="322">
        <v>10</v>
      </c>
      <c r="H11" s="320" t="s">
        <v>286</v>
      </c>
      <c r="I11" s="374"/>
      <c r="J11" s="346"/>
      <c r="K11" s="54"/>
    </row>
    <row r="12" spans="1:15" ht="27" customHeight="1">
      <c r="A12" s="320"/>
      <c r="B12" s="321"/>
      <c r="C12" s="321"/>
      <c r="D12" s="74" t="s">
        <v>18</v>
      </c>
      <c r="E12" s="74" t="s">
        <v>19</v>
      </c>
      <c r="F12" s="346"/>
      <c r="G12" s="321"/>
      <c r="H12" s="321"/>
      <c r="I12" s="374"/>
      <c r="J12" s="346"/>
      <c r="K12" s="40"/>
    </row>
    <row r="13" spans="1:15" ht="24.75" customHeight="1">
      <c r="A13" s="320"/>
      <c r="B13" s="321"/>
      <c r="C13" s="321"/>
      <c r="D13" s="74" t="s">
        <v>20</v>
      </c>
      <c r="E13" s="74" t="s">
        <v>21</v>
      </c>
      <c r="F13" s="346"/>
      <c r="G13" s="321"/>
      <c r="H13" s="321"/>
      <c r="I13" s="374"/>
      <c r="J13" s="346"/>
      <c r="K13" s="40"/>
    </row>
    <row r="14" spans="1:15" ht="37.5" customHeight="1">
      <c r="A14" s="320"/>
      <c r="B14" s="321"/>
      <c r="C14" s="321"/>
      <c r="D14" s="74" t="s">
        <v>22</v>
      </c>
      <c r="E14" s="74" t="s">
        <v>30</v>
      </c>
      <c r="F14" s="346"/>
      <c r="G14" s="321"/>
      <c r="H14" s="321"/>
      <c r="I14" s="374"/>
      <c r="J14" s="346"/>
      <c r="K14" s="40"/>
    </row>
    <row r="15" spans="1:15" ht="27" customHeight="1">
      <c r="A15" s="74" t="s">
        <v>40</v>
      </c>
      <c r="B15" s="326" t="s">
        <v>45</v>
      </c>
      <c r="C15" s="327"/>
      <c r="D15" s="75"/>
      <c r="E15" s="75"/>
      <c r="F15" s="346"/>
      <c r="G15" s="79">
        <f>G16</f>
        <v>10</v>
      </c>
      <c r="H15" s="53"/>
      <c r="I15" s="191"/>
      <c r="J15" s="191"/>
      <c r="K15" s="40"/>
    </row>
    <row r="16" spans="1:15" ht="32.25" customHeight="1">
      <c r="A16" s="320" t="s">
        <v>42</v>
      </c>
      <c r="B16" s="320" t="s">
        <v>49</v>
      </c>
      <c r="C16" s="320" t="s">
        <v>15</v>
      </c>
      <c r="D16" s="74" t="s">
        <v>16</v>
      </c>
      <c r="E16" s="74" t="s">
        <v>17</v>
      </c>
      <c r="F16" s="346"/>
      <c r="G16" s="322">
        <v>10</v>
      </c>
      <c r="H16" s="320" t="s">
        <v>283</v>
      </c>
      <c r="I16" s="374"/>
      <c r="J16" s="346"/>
      <c r="K16" s="40"/>
    </row>
    <row r="17" spans="1:11" ht="35.25" customHeight="1">
      <c r="A17" s="320"/>
      <c r="B17" s="321"/>
      <c r="C17" s="321"/>
      <c r="D17" s="74" t="s">
        <v>18</v>
      </c>
      <c r="E17" s="74" t="s">
        <v>19</v>
      </c>
      <c r="F17" s="346"/>
      <c r="G17" s="321"/>
      <c r="H17" s="321"/>
      <c r="I17" s="374"/>
      <c r="J17" s="346"/>
      <c r="K17" s="40"/>
    </row>
    <row r="18" spans="1:11" ht="19.5" customHeight="1">
      <c r="A18" s="320"/>
      <c r="B18" s="321"/>
      <c r="C18" s="321"/>
      <c r="D18" s="74" t="s">
        <v>20</v>
      </c>
      <c r="E18" s="74" t="s">
        <v>21</v>
      </c>
      <c r="F18" s="346"/>
      <c r="G18" s="321"/>
      <c r="H18" s="321"/>
      <c r="I18" s="374"/>
      <c r="J18" s="346"/>
      <c r="K18" s="40"/>
    </row>
    <row r="19" spans="1:11" ht="17.25" customHeight="1">
      <c r="A19" s="320"/>
      <c r="B19" s="321"/>
      <c r="C19" s="321"/>
      <c r="D19" s="74" t="s">
        <v>22</v>
      </c>
      <c r="E19" s="74" t="s">
        <v>23</v>
      </c>
      <c r="F19" s="346"/>
      <c r="G19" s="321"/>
      <c r="H19" s="321"/>
      <c r="I19" s="374"/>
      <c r="J19" s="346"/>
      <c r="K19" s="40"/>
    </row>
    <row r="20" spans="1:11" ht="108.75" customHeight="1">
      <c r="A20" s="320" t="s">
        <v>50</v>
      </c>
      <c r="B20" s="345" t="s">
        <v>249</v>
      </c>
      <c r="C20" s="320" t="s">
        <v>15</v>
      </c>
      <c r="D20" s="74" t="s">
        <v>16</v>
      </c>
      <c r="E20" s="74" t="s">
        <v>92</v>
      </c>
      <c r="F20" s="345" t="s">
        <v>58</v>
      </c>
      <c r="G20" s="322">
        <v>11</v>
      </c>
      <c r="H20" s="320" t="s">
        <v>93</v>
      </c>
      <c r="I20" s="374"/>
      <c r="J20" s="346"/>
      <c r="K20" s="68"/>
    </row>
    <row r="21" spans="1:11" ht="14.45" customHeight="1">
      <c r="A21" s="320"/>
      <c r="B21" s="346"/>
      <c r="C21" s="321"/>
      <c r="D21" s="74" t="s">
        <v>18</v>
      </c>
      <c r="E21" s="74" t="s">
        <v>19</v>
      </c>
      <c r="F21" s="346"/>
      <c r="G21" s="321"/>
      <c r="H21" s="321"/>
      <c r="I21" s="374"/>
      <c r="J21" s="346"/>
      <c r="K21" s="48"/>
    </row>
    <row r="22" spans="1:11" ht="14.45" customHeight="1">
      <c r="A22" s="320"/>
      <c r="B22" s="346"/>
      <c r="C22" s="321"/>
      <c r="D22" s="74" t="s">
        <v>20</v>
      </c>
      <c r="E22" s="74" t="s">
        <v>94</v>
      </c>
      <c r="F22" s="346"/>
      <c r="G22" s="321"/>
      <c r="H22" s="321"/>
      <c r="I22" s="374"/>
      <c r="J22" s="346"/>
      <c r="K22" s="48"/>
    </row>
    <row r="23" spans="1:11" ht="14.45" customHeight="1">
      <c r="A23" s="320"/>
      <c r="B23" s="346"/>
      <c r="C23" s="321"/>
      <c r="D23" s="74" t="s">
        <v>22</v>
      </c>
      <c r="E23" s="79">
        <v>100</v>
      </c>
      <c r="F23" s="346"/>
      <c r="G23" s="321"/>
      <c r="H23" s="321"/>
      <c r="I23" s="374"/>
      <c r="J23" s="346"/>
      <c r="K23" s="48"/>
    </row>
    <row r="24" spans="1:11" ht="96" customHeight="1">
      <c r="A24" s="82">
        <v>3</v>
      </c>
      <c r="B24" s="74" t="s">
        <v>148</v>
      </c>
      <c r="C24" s="74" t="s">
        <v>164</v>
      </c>
      <c r="D24" s="85" t="s">
        <v>65</v>
      </c>
      <c r="E24" s="79">
        <v>14</v>
      </c>
      <c r="F24" s="74" t="s">
        <v>225</v>
      </c>
      <c r="G24" s="82">
        <v>6</v>
      </c>
      <c r="H24" s="74" t="s">
        <v>150</v>
      </c>
      <c r="I24" s="194"/>
      <c r="J24" s="194"/>
      <c r="K24" s="40"/>
    </row>
    <row r="25" spans="1:11" ht="90" customHeight="1">
      <c r="A25" s="82">
        <v>4</v>
      </c>
      <c r="B25" s="74" t="s">
        <v>151</v>
      </c>
      <c r="C25" s="74" t="s">
        <v>164</v>
      </c>
      <c r="D25" s="85" t="s">
        <v>65</v>
      </c>
      <c r="E25" s="79">
        <v>14</v>
      </c>
      <c r="F25" s="74" t="s">
        <v>225</v>
      </c>
      <c r="G25" s="82">
        <v>6</v>
      </c>
      <c r="H25" s="74" t="s">
        <v>153</v>
      </c>
      <c r="I25" s="194"/>
      <c r="J25" s="194"/>
      <c r="K25" s="40"/>
    </row>
    <row r="26" spans="1:11" ht="138.75" customHeight="1">
      <c r="A26" s="82">
        <v>5</v>
      </c>
      <c r="B26" s="74" t="s">
        <v>166</v>
      </c>
      <c r="C26" s="74" t="s">
        <v>15</v>
      </c>
      <c r="D26" s="85" t="s">
        <v>65</v>
      </c>
      <c r="E26" s="79">
        <v>100</v>
      </c>
      <c r="F26" s="74" t="s">
        <v>165</v>
      </c>
      <c r="G26" s="82">
        <v>10</v>
      </c>
      <c r="H26" s="74" t="s">
        <v>167</v>
      </c>
      <c r="I26" s="194"/>
      <c r="J26" s="194"/>
      <c r="K26" s="40"/>
    </row>
    <row r="27" spans="1:11" ht="135.75" customHeight="1">
      <c r="A27" s="82">
        <v>6</v>
      </c>
      <c r="B27" s="74" t="s">
        <v>168</v>
      </c>
      <c r="C27" s="74" t="s">
        <v>15</v>
      </c>
      <c r="D27" s="85" t="s">
        <v>65</v>
      </c>
      <c r="E27" s="74" t="s">
        <v>30</v>
      </c>
      <c r="F27" s="74" t="s">
        <v>58</v>
      </c>
      <c r="G27" s="82">
        <v>10</v>
      </c>
      <c r="H27" s="74" t="s">
        <v>169</v>
      </c>
      <c r="I27" s="194"/>
      <c r="J27" s="194"/>
      <c r="K27" s="40"/>
    </row>
    <row r="28" spans="1:11" ht="210" customHeight="1">
      <c r="A28" s="85" t="s">
        <v>88</v>
      </c>
      <c r="B28" s="74" t="s">
        <v>67</v>
      </c>
      <c r="C28" s="74" t="s">
        <v>68</v>
      </c>
      <c r="D28" s="74" t="s">
        <v>69</v>
      </c>
      <c r="E28" s="74" t="s">
        <v>70</v>
      </c>
      <c r="F28" s="74" t="s">
        <v>71</v>
      </c>
      <c r="G28" s="79">
        <v>3</v>
      </c>
      <c r="H28" s="74" t="s">
        <v>82</v>
      </c>
      <c r="I28" s="28"/>
      <c r="J28" s="28"/>
      <c r="K28" s="40"/>
    </row>
    <row r="29" spans="1:11" ht="135" customHeight="1">
      <c r="A29" s="85" t="s">
        <v>89</v>
      </c>
      <c r="B29" s="74" t="s">
        <v>72</v>
      </c>
      <c r="C29" s="74" t="s">
        <v>54</v>
      </c>
      <c r="D29" s="74" t="s">
        <v>69</v>
      </c>
      <c r="E29" s="59">
        <v>1</v>
      </c>
      <c r="F29" s="74" t="s">
        <v>58</v>
      </c>
      <c r="G29" s="79">
        <v>2</v>
      </c>
      <c r="H29" s="74" t="s">
        <v>73</v>
      </c>
      <c r="I29" s="28"/>
      <c r="J29" s="28"/>
      <c r="K29" s="40"/>
    </row>
    <row r="30" spans="1:11" ht="160.5" customHeight="1">
      <c r="A30" s="80" t="s">
        <v>90</v>
      </c>
      <c r="B30" s="80" t="s">
        <v>74</v>
      </c>
      <c r="C30" s="80" t="s">
        <v>75</v>
      </c>
      <c r="D30" s="80" t="s">
        <v>65</v>
      </c>
      <c r="E30" s="45">
        <v>1</v>
      </c>
      <c r="F30" s="80" t="s">
        <v>58</v>
      </c>
      <c r="G30" s="63">
        <v>5</v>
      </c>
      <c r="H30" s="80" t="s">
        <v>73</v>
      </c>
      <c r="I30" s="178"/>
      <c r="J30" s="195"/>
      <c r="K30" s="40"/>
    </row>
    <row r="31" spans="1:11" s="23" customFormat="1" ht="15" customHeight="1">
      <c r="A31" s="372">
        <v>10</v>
      </c>
      <c r="B31" s="360" t="s">
        <v>234</v>
      </c>
      <c r="C31" s="360" t="s">
        <v>15</v>
      </c>
      <c r="D31" s="36" t="s">
        <v>16</v>
      </c>
      <c r="E31" s="36" t="s">
        <v>262</v>
      </c>
      <c r="F31" s="360" t="s">
        <v>52</v>
      </c>
      <c r="G31" s="337">
        <v>7</v>
      </c>
      <c r="H31" s="351" t="s">
        <v>235</v>
      </c>
      <c r="I31" s="354"/>
      <c r="J31" s="357"/>
      <c r="K31" s="40"/>
    </row>
    <row r="32" spans="1:11" s="23" customFormat="1">
      <c r="A32" s="361"/>
      <c r="B32" s="361"/>
      <c r="C32" s="361"/>
      <c r="D32" s="36" t="s">
        <v>18</v>
      </c>
      <c r="E32" s="30">
        <v>80</v>
      </c>
      <c r="F32" s="361"/>
      <c r="G32" s="341"/>
      <c r="H32" s="352"/>
      <c r="I32" s="355"/>
      <c r="J32" s="358"/>
      <c r="K32" s="40"/>
    </row>
    <row r="33" spans="1:11" s="23" customFormat="1">
      <c r="A33" s="361"/>
      <c r="B33" s="361"/>
      <c r="C33" s="361"/>
      <c r="D33" s="36" t="s">
        <v>20</v>
      </c>
      <c r="E33" s="36" t="s">
        <v>263</v>
      </c>
      <c r="F33" s="361"/>
      <c r="G33" s="341"/>
      <c r="H33" s="352"/>
      <c r="I33" s="355"/>
      <c r="J33" s="358"/>
      <c r="K33" s="40"/>
    </row>
    <row r="34" spans="1:11" s="23" customFormat="1" ht="189.75" customHeight="1">
      <c r="A34" s="362"/>
      <c r="B34" s="362"/>
      <c r="C34" s="362"/>
      <c r="D34" s="36" t="s">
        <v>22</v>
      </c>
      <c r="E34" s="36" t="s">
        <v>261</v>
      </c>
      <c r="F34" s="362"/>
      <c r="G34" s="342"/>
      <c r="H34" s="353"/>
      <c r="I34" s="356"/>
      <c r="J34" s="359"/>
      <c r="K34" s="40"/>
    </row>
    <row r="35" spans="1:11" s="149" customFormat="1" ht="193.5" customHeight="1">
      <c r="A35" s="250">
        <v>11</v>
      </c>
      <c r="B35" s="248" t="s">
        <v>76</v>
      </c>
      <c r="C35" s="248" t="s">
        <v>77</v>
      </c>
      <c r="D35" s="248" t="s">
        <v>65</v>
      </c>
      <c r="E35" s="248" t="s">
        <v>78</v>
      </c>
      <c r="F35" s="248" t="s">
        <v>79</v>
      </c>
      <c r="G35" s="250">
        <v>5</v>
      </c>
      <c r="H35" s="248" t="s">
        <v>287</v>
      </c>
      <c r="I35" s="248"/>
      <c r="J35" s="261"/>
      <c r="K35" s="148"/>
    </row>
    <row r="36" spans="1:11" ht="14.45" customHeight="1">
      <c r="A36" s="83"/>
      <c r="B36" s="85" t="s">
        <v>80</v>
      </c>
      <c r="C36" s="83"/>
      <c r="D36" s="83"/>
      <c r="E36" s="83"/>
      <c r="F36" s="83"/>
      <c r="G36" s="82">
        <f>G6+G11+G16+G20+G24+G25+G26+G27+G28+G29+G30+G31+G35</f>
        <v>100</v>
      </c>
      <c r="H36" s="83"/>
      <c r="I36" s="194"/>
      <c r="J36" s="84">
        <f>J35+J31+J30+J29+J28+J27+J26+J25+J24+J20+J16+J11+J6</f>
        <v>0</v>
      </c>
      <c r="K36" s="40"/>
    </row>
    <row r="37" spans="1:11" ht="57" customHeight="1">
      <c r="A37" s="50"/>
      <c r="B37" s="74" t="s">
        <v>81</v>
      </c>
      <c r="C37" s="50"/>
      <c r="D37" s="50"/>
      <c r="E37" s="50"/>
      <c r="F37" s="50"/>
      <c r="G37" s="50"/>
      <c r="H37" s="50"/>
      <c r="I37" s="221"/>
      <c r="J37" s="221"/>
      <c r="K37" s="40"/>
    </row>
  </sheetData>
  <mergeCells count="44">
    <mergeCell ref="I31:I34"/>
    <mergeCell ref="J31:J34"/>
    <mergeCell ref="A31:A34"/>
    <mergeCell ref="B31:B34"/>
    <mergeCell ref="C31:C34"/>
    <mergeCell ref="F31:F34"/>
    <mergeCell ref="G31:G34"/>
    <mergeCell ref="B11:B14"/>
    <mergeCell ref="A20:A23"/>
    <mergeCell ref="C20:C23"/>
    <mergeCell ref="A16:A19"/>
    <mergeCell ref="H31:H34"/>
    <mergeCell ref="G20:G23"/>
    <mergeCell ref="H11:H14"/>
    <mergeCell ref="H16:H19"/>
    <mergeCell ref="F20:F23"/>
    <mergeCell ref="G16:G19"/>
    <mergeCell ref="C11:C14"/>
    <mergeCell ref="G11:G14"/>
    <mergeCell ref="F5:F19"/>
    <mergeCell ref="C6:C9"/>
    <mergeCell ref="H20:H23"/>
    <mergeCell ref="I11:I14"/>
    <mergeCell ref="J11:J14"/>
    <mergeCell ref="I1:J1"/>
    <mergeCell ref="I16:I19"/>
    <mergeCell ref="J16:J19"/>
    <mergeCell ref="I6:I9"/>
    <mergeCell ref="I20:I23"/>
    <mergeCell ref="J20:J23"/>
    <mergeCell ref="A2:J2"/>
    <mergeCell ref="G6:G9"/>
    <mergeCell ref="B4:C4"/>
    <mergeCell ref="B5:C5"/>
    <mergeCell ref="A6:A9"/>
    <mergeCell ref="B6:B9"/>
    <mergeCell ref="A11:A14"/>
    <mergeCell ref="B16:B19"/>
    <mergeCell ref="C16:C19"/>
    <mergeCell ref="B15:C15"/>
    <mergeCell ref="B20:B23"/>
    <mergeCell ref="J6:J9"/>
    <mergeCell ref="H6:H9"/>
    <mergeCell ref="B10:C10"/>
  </mergeCells>
  <pageMargins left="0.31496062992125984" right="0.31496062992125984" top="0" bottom="0" header="0" footer="0"/>
  <pageSetup scale="45" fitToHeight="0" orientation="portrait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view="pageBreakPreview" zoomScale="60" zoomScaleNormal="100" workbookViewId="0">
      <selection activeCell="I1" sqref="I1:J1"/>
    </sheetView>
  </sheetViews>
  <sheetFormatPr defaultColWidth="8.85546875" defaultRowHeight="15"/>
  <cols>
    <col min="1" max="1" width="4.42578125" style="23" customWidth="1"/>
    <col min="2" max="2" width="24" style="23" customWidth="1"/>
    <col min="3" max="3" width="16.28515625" style="23" customWidth="1"/>
    <col min="4" max="4" width="27" style="23" customWidth="1"/>
    <col min="5" max="5" width="9.7109375" style="23" customWidth="1"/>
    <col min="6" max="6" width="18.85546875" style="23" customWidth="1"/>
    <col min="7" max="7" width="12.42578125" style="23" customWidth="1"/>
    <col min="8" max="8" width="30.85546875" style="23" customWidth="1"/>
    <col min="9" max="9" width="28.5703125" style="286" customWidth="1"/>
    <col min="10" max="10" width="21.5703125" style="286" customWidth="1"/>
    <col min="11" max="11" width="8.85546875" style="23" customWidth="1"/>
    <col min="12" max="16384" width="8.85546875" style="23"/>
  </cols>
  <sheetData>
    <row r="1" spans="1:14" ht="117.75" customHeight="1">
      <c r="A1" s="41"/>
      <c r="B1" s="41"/>
      <c r="C1" s="41"/>
      <c r="D1" s="41"/>
      <c r="E1" s="41"/>
      <c r="F1" s="41"/>
      <c r="G1" s="41"/>
      <c r="H1" s="41"/>
      <c r="I1" s="377" t="s">
        <v>359</v>
      </c>
      <c r="J1" s="377"/>
    </row>
    <row r="2" spans="1:14" ht="63.75" customHeight="1">
      <c r="A2" s="320" t="s">
        <v>339</v>
      </c>
      <c r="B2" s="321"/>
      <c r="C2" s="321"/>
      <c r="D2" s="321"/>
      <c r="E2" s="321"/>
      <c r="F2" s="321"/>
      <c r="G2" s="321"/>
      <c r="H2" s="321"/>
      <c r="I2" s="321"/>
      <c r="J2" s="321"/>
    </row>
    <row r="3" spans="1:14" ht="45">
      <c r="A3" s="254" t="s">
        <v>0</v>
      </c>
      <c r="B3" s="254" t="s">
        <v>1</v>
      </c>
      <c r="C3" s="254" t="s">
        <v>2</v>
      </c>
      <c r="D3" s="254" t="s">
        <v>3</v>
      </c>
      <c r="E3" s="254" t="s">
        <v>4</v>
      </c>
      <c r="F3" s="254" t="s">
        <v>5</v>
      </c>
      <c r="G3" s="254" t="s">
        <v>158</v>
      </c>
      <c r="H3" s="254" t="s">
        <v>7</v>
      </c>
      <c r="I3" s="254" t="s">
        <v>8</v>
      </c>
      <c r="J3" s="254" t="s">
        <v>9</v>
      </c>
    </row>
    <row r="4" spans="1:14">
      <c r="A4" s="378">
        <v>1</v>
      </c>
      <c r="B4" s="320" t="s">
        <v>340</v>
      </c>
      <c r="C4" s="320" t="s">
        <v>15</v>
      </c>
      <c r="D4" s="143" t="s">
        <v>16</v>
      </c>
      <c r="E4" s="143" t="s">
        <v>92</v>
      </c>
      <c r="F4" s="320" t="s">
        <v>58</v>
      </c>
      <c r="G4" s="378">
        <v>40</v>
      </c>
      <c r="H4" s="320" t="s">
        <v>341</v>
      </c>
      <c r="I4" s="381"/>
      <c r="J4" s="382"/>
      <c r="N4" s="24"/>
    </row>
    <row r="5" spans="1:14">
      <c r="A5" s="379"/>
      <c r="B5" s="321"/>
      <c r="C5" s="321"/>
      <c r="D5" s="143" t="s">
        <v>18</v>
      </c>
      <c r="E5" s="143" t="s">
        <v>19</v>
      </c>
      <c r="F5" s="321"/>
      <c r="G5" s="380"/>
      <c r="H5" s="321"/>
      <c r="I5" s="381"/>
      <c r="J5" s="382"/>
    </row>
    <row r="6" spans="1:14">
      <c r="A6" s="379"/>
      <c r="B6" s="321"/>
      <c r="C6" s="321"/>
      <c r="D6" s="143" t="s">
        <v>20</v>
      </c>
      <c r="E6" s="143" t="s">
        <v>94</v>
      </c>
      <c r="F6" s="321"/>
      <c r="G6" s="380"/>
      <c r="H6" s="321"/>
      <c r="I6" s="381"/>
      <c r="J6" s="382"/>
    </row>
    <row r="7" spans="1:14">
      <c r="A7" s="379"/>
      <c r="B7" s="321"/>
      <c r="C7" s="321"/>
      <c r="D7" s="143" t="s">
        <v>22</v>
      </c>
      <c r="E7" s="143" t="s">
        <v>30</v>
      </c>
      <c r="F7" s="321"/>
      <c r="G7" s="380"/>
      <c r="H7" s="321"/>
      <c r="I7" s="381"/>
      <c r="J7" s="382"/>
    </row>
    <row r="8" spans="1:14" ht="120">
      <c r="A8" s="278" t="s">
        <v>50</v>
      </c>
      <c r="B8" s="258" t="s">
        <v>342</v>
      </c>
      <c r="C8" s="258" t="s">
        <v>15</v>
      </c>
      <c r="D8" s="278" t="s">
        <v>65</v>
      </c>
      <c r="E8" s="278" t="s">
        <v>30</v>
      </c>
      <c r="F8" s="258" t="s">
        <v>343</v>
      </c>
      <c r="G8" s="279">
        <v>20</v>
      </c>
      <c r="H8" s="258" t="s">
        <v>344</v>
      </c>
      <c r="I8" s="280"/>
      <c r="J8" s="281"/>
    </row>
    <row r="9" spans="1:14" ht="120">
      <c r="A9" s="9" t="s">
        <v>53</v>
      </c>
      <c r="B9" s="259" t="s">
        <v>345</v>
      </c>
      <c r="C9" s="259" t="s">
        <v>15</v>
      </c>
      <c r="D9" s="9" t="s">
        <v>65</v>
      </c>
      <c r="E9" s="9" t="s">
        <v>23</v>
      </c>
      <c r="F9" s="259" t="s">
        <v>346</v>
      </c>
      <c r="G9" s="7">
        <v>20</v>
      </c>
      <c r="H9" s="259" t="s">
        <v>347</v>
      </c>
      <c r="I9" s="282"/>
      <c r="J9" s="283"/>
    </row>
    <row r="10" spans="1:14" ht="60">
      <c r="A10" s="62">
        <v>4</v>
      </c>
      <c r="B10" s="257" t="s">
        <v>132</v>
      </c>
      <c r="C10" s="257" t="s">
        <v>15</v>
      </c>
      <c r="D10" s="257" t="s">
        <v>65</v>
      </c>
      <c r="E10" s="257" t="s">
        <v>133</v>
      </c>
      <c r="F10" s="36" t="s">
        <v>58</v>
      </c>
      <c r="G10" s="65">
        <v>5</v>
      </c>
      <c r="H10" s="257" t="s">
        <v>134</v>
      </c>
      <c r="I10" s="283"/>
      <c r="J10" s="283"/>
    </row>
    <row r="11" spans="1:14" ht="75">
      <c r="A11" s="30">
        <v>5</v>
      </c>
      <c r="B11" s="36" t="s">
        <v>135</v>
      </c>
      <c r="C11" s="36" t="s">
        <v>136</v>
      </c>
      <c r="D11" s="36" t="s">
        <v>65</v>
      </c>
      <c r="E11" s="31">
        <v>1</v>
      </c>
      <c r="F11" s="36" t="s">
        <v>58</v>
      </c>
      <c r="G11" s="30">
        <v>5</v>
      </c>
      <c r="H11" s="36" t="s">
        <v>73</v>
      </c>
      <c r="I11" s="283"/>
      <c r="J11" s="283"/>
    </row>
    <row r="12" spans="1:14" ht="165">
      <c r="A12" s="62">
        <v>6</v>
      </c>
      <c r="B12" s="259" t="s">
        <v>138</v>
      </c>
      <c r="C12" s="259" t="s">
        <v>77</v>
      </c>
      <c r="D12" s="259" t="s">
        <v>65</v>
      </c>
      <c r="E12" s="259" t="s">
        <v>78</v>
      </c>
      <c r="F12" s="259" t="s">
        <v>79</v>
      </c>
      <c r="G12" s="62">
        <v>5</v>
      </c>
      <c r="H12" s="259" t="s">
        <v>287</v>
      </c>
      <c r="I12" s="284"/>
      <c r="J12" s="283"/>
    </row>
    <row r="13" spans="1:14" ht="105">
      <c r="A13" s="62">
        <v>7</v>
      </c>
      <c r="B13" s="259" t="s">
        <v>139</v>
      </c>
      <c r="C13" s="259" t="s">
        <v>140</v>
      </c>
      <c r="D13" s="259" t="s">
        <v>65</v>
      </c>
      <c r="E13" s="62">
        <v>0</v>
      </c>
      <c r="F13" s="259" t="s">
        <v>79</v>
      </c>
      <c r="G13" s="62">
        <v>5</v>
      </c>
      <c r="H13" s="259" t="s">
        <v>141</v>
      </c>
      <c r="I13" s="282"/>
      <c r="J13" s="283"/>
    </row>
    <row r="14" spans="1:14">
      <c r="A14" s="3"/>
      <c r="B14" s="9" t="s">
        <v>80</v>
      </c>
      <c r="C14" s="3"/>
      <c r="D14" s="3"/>
      <c r="E14" s="3"/>
      <c r="F14" s="3"/>
      <c r="G14" s="7">
        <f>G4+G8+G9+G10+G11+G12+G13</f>
        <v>100</v>
      </c>
      <c r="H14" s="3"/>
      <c r="I14" s="282"/>
      <c r="J14" s="285">
        <v>0</v>
      </c>
    </row>
  </sheetData>
  <mergeCells count="10">
    <mergeCell ref="I1:J1"/>
    <mergeCell ref="A2:J2"/>
    <mergeCell ref="A4:A7"/>
    <mergeCell ref="B4:B7"/>
    <mergeCell ref="C4:C7"/>
    <mergeCell ref="F4:F7"/>
    <mergeCell ref="G4:G7"/>
    <mergeCell ref="H4:H7"/>
    <mergeCell ref="I4:I7"/>
    <mergeCell ref="J4:J7"/>
  </mergeCells>
  <pageMargins left="0.31496062992125984" right="0.31496062992125984" top="0.74803149606299213" bottom="0.74803149606299213" header="0.31496062992125984" footer="0.31496062992125984"/>
  <pageSetup paperSize="9" scale="5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view="pageBreakPreview" zoomScale="60" zoomScaleNormal="100" workbookViewId="0">
      <selection activeCell="I1" sqref="I1:J1"/>
    </sheetView>
  </sheetViews>
  <sheetFormatPr defaultColWidth="8.85546875" defaultRowHeight="15"/>
  <cols>
    <col min="1" max="1" width="8" style="203" customWidth="1"/>
    <col min="2" max="2" width="32.28515625" style="203" customWidth="1"/>
    <col min="3" max="3" width="10.42578125" style="203" customWidth="1"/>
    <col min="4" max="4" width="28.42578125" style="203" customWidth="1"/>
    <col min="5" max="5" width="18" style="203" customWidth="1"/>
    <col min="6" max="6" width="20.140625" style="203" customWidth="1"/>
    <col min="7" max="7" width="12.42578125" style="203" customWidth="1"/>
    <col min="8" max="8" width="33.28515625" style="203" customWidth="1"/>
    <col min="9" max="9" width="30.5703125" style="217" customWidth="1"/>
    <col min="10" max="10" width="40.42578125" style="217" customWidth="1"/>
    <col min="11" max="11" width="8.85546875" style="203" customWidth="1"/>
    <col min="12" max="16384" width="8.85546875" style="203"/>
  </cols>
  <sheetData>
    <row r="1" spans="1:15" ht="118.5" customHeight="1">
      <c r="A1" s="287"/>
      <c r="B1" s="287"/>
      <c r="C1" s="287"/>
      <c r="D1" s="287"/>
      <c r="E1" s="287"/>
      <c r="F1" s="287"/>
      <c r="G1" s="287"/>
      <c r="H1" s="287"/>
      <c r="I1" s="350" t="s">
        <v>360</v>
      </c>
      <c r="J1" s="350"/>
    </row>
    <row r="2" spans="1:15" ht="30" customHeight="1">
      <c r="A2" s="343" t="s">
        <v>349</v>
      </c>
      <c r="B2" s="344"/>
      <c r="C2" s="344"/>
      <c r="D2" s="344"/>
      <c r="E2" s="344"/>
      <c r="F2" s="344"/>
      <c r="G2" s="344"/>
      <c r="H2" s="344"/>
      <c r="I2" s="344"/>
      <c r="J2" s="344"/>
    </row>
    <row r="3" spans="1:15" ht="45">
      <c r="A3" s="254" t="s">
        <v>0</v>
      </c>
      <c r="B3" s="254" t="s">
        <v>1</v>
      </c>
      <c r="C3" s="254" t="s">
        <v>2</v>
      </c>
      <c r="D3" s="254" t="s">
        <v>3</v>
      </c>
      <c r="E3" s="254" t="s">
        <v>4</v>
      </c>
      <c r="F3" s="254" t="s">
        <v>5</v>
      </c>
      <c r="G3" s="254" t="s">
        <v>158</v>
      </c>
      <c r="H3" s="254" t="s">
        <v>7</v>
      </c>
      <c r="I3" s="254" t="s">
        <v>8</v>
      </c>
      <c r="J3" s="254" t="s">
        <v>9</v>
      </c>
      <c r="L3" s="217"/>
    </row>
    <row r="4" spans="1:15">
      <c r="A4" s="254" t="s">
        <v>142</v>
      </c>
      <c r="B4" s="365" t="s">
        <v>123</v>
      </c>
      <c r="C4" s="366"/>
      <c r="D4" s="366"/>
      <c r="E4" s="253"/>
      <c r="F4" s="253"/>
      <c r="G4" s="255">
        <f>G5+G9</f>
        <v>40</v>
      </c>
      <c r="H4" s="253"/>
      <c r="I4" s="253"/>
      <c r="J4" s="253"/>
      <c r="O4" s="204"/>
    </row>
    <row r="5" spans="1:15">
      <c r="A5" s="383" t="s">
        <v>11</v>
      </c>
      <c r="B5" s="386" t="s">
        <v>172</v>
      </c>
      <c r="C5" s="386" t="s">
        <v>15</v>
      </c>
      <c r="D5" s="258" t="s">
        <v>16</v>
      </c>
      <c r="E5" s="258" t="s">
        <v>33</v>
      </c>
      <c r="F5" s="386" t="s">
        <v>58</v>
      </c>
      <c r="G5" s="390">
        <v>10</v>
      </c>
      <c r="H5" s="386" t="s">
        <v>173</v>
      </c>
      <c r="I5" s="393"/>
      <c r="J5" s="396"/>
    </row>
    <row r="6" spans="1:15">
      <c r="A6" s="384"/>
      <c r="B6" s="387"/>
      <c r="C6" s="387"/>
      <c r="D6" s="259" t="s">
        <v>18</v>
      </c>
      <c r="E6" s="259" t="s">
        <v>35</v>
      </c>
      <c r="F6" s="387"/>
      <c r="G6" s="391"/>
      <c r="H6" s="387"/>
      <c r="I6" s="394"/>
      <c r="J6" s="397"/>
    </row>
    <row r="7" spans="1:15">
      <c r="A7" s="384"/>
      <c r="B7" s="387"/>
      <c r="C7" s="387"/>
      <c r="D7" s="259" t="s">
        <v>20</v>
      </c>
      <c r="E7" s="259" t="s">
        <v>36</v>
      </c>
      <c r="F7" s="387"/>
      <c r="G7" s="391"/>
      <c r="H7" s="387"/>
      <c r="I7" s="394"/>
      <c r="J7" s="397"/>
    </row>
    <row r="8" spans="1:15">
      <c r="A8" s="385"/>
      <c r="B8" s="388"/>
      <c r="C8" s="388"/>
      <c r="D8" s="259" t="s">
        <v>22</v>
      </c>
      <c r="E8" s="259" t="s">
        <v>30</v>
      </c>
      <c r="F8" s="387"/>
      <c r="G8" s="392"/>
      <c r="H8" s="388"/>
      <c r="I8" s="395"/>
      <c r="J8" s="398"/>
    </row>
    <row r="9" spans="1:15" ht="60">
      <c r="A9" s="9" t="s">
        <v>26</v>
      </c>
      <c r="B9" s="288" t="s">
        <v>174</v>
      </c>
      <c r="C9" s="262"/>
      <c r="D9" s="262"/>
      <c r="E9" s="262"/>
      <c r="F9" s="387"/>
      <c r="G9" s="7">
        <f>G10+G14+G18</f>
        <v>30</v>
      </c>
      <c r="H9" s="3"/>
      <c r="I9" s="96"/>
      <c r="J9" s="29"/>
    </row>
    <row r="10" spans="1:15">
      <c r="A10" s="399" t="s">
        <v>28</v>
      </c>
      <c r="B10" s="400" t="s">
        <v>175</v>
      </c>
      <c r="C10" s="400" t="s">
        <v>15</v>
      </c>
      <c r="D10" s="257" t="s">
        <v>16</v>
      </c>
      <c r="E10" s="257" t="s">
        <v>33</v>
      </c>
      <c r="F10" s="389"/>
      <c r="G10" s="401">
        <v>10</v>
      </c>
      <c r="H10" s="400" t="s">
        <v>176</v>
      </c>
      <c r="I10" s="402"/>
      <c r="J10" s="405"/>
    </row>
    <row r="11" spans="1:15">
      <c r="A11" s="384"/>
      <c r="B11" s="387"/>
      <c r="C11" s="387"/>
      <c r="D11" s="259" t="s">
        <v>18</v>
      </c>
      <c r="E11" s="259" t="s">
        <v>35</v>
      </c>
      <c r="F11" s="387"/>
      <c r="G11" s="391"/>
      <c r="H11" s="387"/>
      <c r="I11" s="403"/>
      <c r="J11" s="397"/>
    </row>
    <row r="12" spans="1:15">
      <c r="A12" s="384"/>
      <c r="B12" s="387"/>
      <c r="C12" s="387"/>
      <c r="D12" s="259" t="s">
        <v>20</v>
      </c>
      <c r="E12" s="259" t="s">
        <v>36</v>
      </c>
      <c r="F12" s="387"/>
      <c r="G12" s="391"/>
      <c r="H12" s="387"/>
      <c r="I12" s="403"/>
      <c r="J12" s="397"/>
    </row>
    <row r="13" spans="1:15">
      <c r="A13" s="385"/>
      <c r="B13" s="388"/>
      <c r="C13" s="388"/>
      <c r="D13" s="259" t="s">
        <v>22</v>
      </c>
      <c r="E13" s="259" t="s">
        <v>30</v>
      </c>
      <c r="F13" s="387"/>
      <c r="G13" s="392"/>
      <c r="H13" s="388"/>
      <c r="I13" s="404"/>
      <c r="J13" s="398"/>
    </row>
    <row r="14" spans="1:15">
      <c r="A14" s="399" t="s">
        <v>31</v>
      </c>
      <c r="B14" s="406" t="s">
        <v>177</v>
      </c>
      <c r="C14" s="406" t="s">
        <v>15</v>
      </c>
      <c r="D14" s="259" t="s">
        <v>16</v>
      </c>
      <c r="E14" s="259" t="s">
        <v>33</v>
      </c>
      <c r="F14" s="387"/>
      <c r="G14" s="407">
        <v>10</v>
      </c>
      <c r="H14" s="406" t="s">
        <v>178</v>
      </c>
      <c r="I14" s="402"/>
      <c r="J14" s="405"/>
    </row>
    <row r="15" spans="1:15">
      <c r="A15" s="384"/>
      <c r="B15" s="387"/>
      <c r="C15" s="387"/>
      <c r="D15" s="259" t="s">
        <v>18</v>
      </c>
      <c r="E15" s="259" t="s">
        <v>35</v>
      </c>
      <c r="F15" s="387"/>
      <c r="G15" s="391"/>
      <c r="H15" s="387"/>
      <c r="I15" s="403"/>
      <c r="J15" s="397"/>
    </row>
    <row r="16" spans="1:15">
      <c r="A16" s="384"/>
      <c r="B16" s="387"/>
      <c r="C16" s="387"/>
      <c r="D16" s="259" t="s">
        <v>20</v>
      </c>
      <c r="E16" s="259" t="s">
        <v>36</v>
      </c>
      <c r="F16" s="387"/>
      <c r="G16" s="391"/>
      <c r="H16" s="387"/>
      <c r="I16" s="403"/>
      <c r="J16" s="397"/>
    </row>
    <row r="17" spans="1:10">
      <c r="A17" s="385"/>
      <c r="B17" s="388"/>
      <c r="C17" s="388"/>
      <c r="D17" s="259" t="s">
        <v>22</v>
      </c>
      <c r="E17" s="259" t="s">
        <v>30</v>
      </c>
      <c r="F17" s="387"/>
      <c r="G17" s="392"/>
      <c r="H17" s="388"/>
      <c r="I17" s="404"/>
      <c r="J17" s="398"/>
    </row>
    <row r="18" spans="1:10">
      <c r="A18" s="399" t="s">
        <v>40</v>
      </c>
      <c r="B18" s="406" t="s">
        <v>350</v>
      </c>
      <c r="C18" s="406" t="s">
        <v>15</v>
      </c>
      <c r="D18" s="259" t="s">
        <v>16</v>
      </c>
      <c r="E18" s="259" t="s">
        <v>33</v>
      </c>
      <c r="F18" s="387"/>
      <c r="G18" s="407">
        <v>10</v>
      </c>
      <c r="H18" s="406" t="s">
        <v>179</v>
      </c>
      <c r="I18" s="402"/>
      <c r="J18" s="405"/>
    </row>
    <row r="19" spans="1:10">
      <c r="A19" s="384"/>
      <c r="B19" s="387"/>
      <c r="C19" s="387"/>
      <c r="D19" s="259" t="s">
        <v>18</v>
      </c>
      <c r="E19" s="259" t="s">
        <v>35</v>
      </c>
      <c r="F19" s="387"/>
      <c r="G19" s="391"/>
      <c r="H19" s="387"/>
      <c r="I19" s="403"/>
      <c r="J19" s="397"/>
    </row>
    <row r="20" spans="1:10">
      <c r="A20" s="384"/>
      <c r="B20" s="387"/>
      <c r="C20" s="387"/>
      <c r="D20" s="259" t="s">
        <v>20</v>
      </c>
      <c r="E20" s="259" t="s">
        <v>36</v>
      </c>
      <c r="F20" s="387"/>
      <c r="G20" s="391"/>
      <c r="H20" s="387"/>
      <c r="I20" s="403"/>
      <c r="J20" s="397"/>
    </row>
    <row r="21" spans="1:10">
      <c r="A21" s="385"/>
      <c r="B21" s="388"/>
      <c r="C21" s="388"/>
      <c r="D21" s="259" t="s">
        <v>22</v>
      </c>
      <c r="E21" s="259" t="s">
        <v>30</v>
      </c>
      <c r="F21" s="388"/>
      <c r="G21" s="392"/>
      <c r="H21" s="388"/>
      <c r="I21" s="404"/>
      <c r="J21" s="398"/>
    </row>
    <row r="22" spans="1:10" ht="90">
      <c r="A22" s="9" t="s">
        <v>50</v>
      </c>
      <c r="B22" s="259" t="s">
        <v>180</v>
      </c>
      <c r="C22" s="14" t="s">
        <v>15</v>
      </c>
      <c r="D22" s="9" t="s">
        <v>65</v>
      </c>
      <c r="E22" s="7">
        <v>6</v>
      </c>
      <c r="F22" s="259" t="s">
        <v>351</v>
      </c>
      <c r="G22" s="7">
        <v>10</v>
      </c>
      <c r="H22" s="259" t="s">
        <v>181</v>
      </c>
      <c r="I22" s="96"/>
      <c r="J22" s="29"/>
    </row>
    <row r="23" spans="1:10" ht="30">
      <c r="A23" s="9" t="s">
        <v>53</v>
      </c>
      <c r="B23" s="259" t="s">
        <v>182</v>
      </c>
      <c r="C23" s="262"/>
      <c r="D23" s="3"/>
      <c r="E23" s="3"/>
      <c r="F23" s="262"/>
      <c r="G23" s="7">
        <f>G24+G25</f>
        <v>20</v>
      </c>
      <c r="H23" s="262"/>
      <c r="I23" s="96"/>
      <c r="J23" s="29"/>
    </row>
    <row r="24" spans="1:10" ht="120">
      <c r="A24" s="9" t="s">
        <v>56</v>
      </c>
      <c r="B24" s="259" t="s">
        <v>183</v>
      </c>
      <c r="C24" s="259" t="s">
        <v>15</v>
      </c>
      <c r="D24" s="9" t="s">
        <v>65</v>
      </c>
      <c r="E24" s="7">
        <v>80</v>
      </c>
      <c r="F24" s="259" t="s">
        <v>351</v>
      </c>
      <c r="G24" s="7">
        <v>10</v>
      </c>
      <c r="H24" s="259" t="s">
        <v>184</v>
      </c>
      <c r="I24" s="96"/>
      <c r="J24" s="29"/>
    </row>
    <row r="25" spans="1:10" ht="150">
      <c r="A25" s="9" t="s">
        <v>62</v>
      </c>
      <c r="B25" s="259" t="s">
        <v>185</v>
      </c>
      <c r="C25" s="259" t="s">
        <v>15</v>
      </c>
      <c r="D25" s="9" t="s">
        <v>65</v>
      </c>
      <c r="E25" s="7">
        <v>60</v>
      </c>
      <c r="F25" s="259" t="s">
        <v>351</v>
      </c>
      <c r="G25" s="7">
        <v>10</v>
      </c>
      <c r="H25" s="259" t="s">
        <v>352</v>
      </c>
      <c r="I25" s="96"/>
      <c r="J25" s="29"/>
    </row>
    <row r="26" spans="1:10" ht="195">
      <c r="A26" s="9" t="s">
        <v>64</v>
      </c>
      <c r="B26" s="259" t="s">
        <v>67</v>
      </c>
      <c r="C26" s="259" t="s">
        <v>68</v>
      </c>
      <c r="D26" s="259" t="s">
        <v>69</v>
      </c>
      <c r="E26" s="259" t="s">
        <v>70</v>
      </c>
      <c r="F26" s="259" t="s">
        <v>71</v>
      </c>
      <c r="G26" s="62">
        <v>3</v>
      </c>
      <c r="H26" s="259" t="s">
        <v>82</v>
      </c>
      <c r="I26" s="97"/>
      <c r="J26" s="28"/>
    </row>
    <row r="27" spans="1:10" ht="90">
      <c r="A27" s="9" t="s">
        <v>66</v>
      </c>
      <c r="B27" s="259" t="s">
        <v>72</v>
      </c>
      <c r="C27" s="259" t="s">
        <v>54</v>
      </c>
      <c r="D27" s="259" t="s">
        <v>69</v>
      </c>
      <c r="E27" s="4">
        <v>1</v>
      </c>
      <c r="F27" s="259" t="s">
        <v>58</v>
      </c>
      <c r="G27" s="62">
        <v>2</v>
      </c>
      <c r="H27" s="259" t="s">
        <v>73</v>
      </c>
      <c r="I27" s="97"/>
      <c r="J27" s="28"/>
    </row>
    <row r="28" spans="1:10" ht="60">
      <c r="A28" s="62">
        <v>6</v>
      </c>
      <c r="B28" s="36" t="s">
        <v>132</v>
      </c>
      <c r="C28" s="36" t="s">
        <v>15</v>
      </c>
      <c r="D28" s="36" t="s">
        <v>65</v>
      </c>
      <c r="E28" s="36" t="s">
        <v>133</v>
      </c>
      <c r="F28" s="259" t="s">
        <v>58</v>
      </c>
      <c r="G28" s="30">
        <v>3</v>
      </c>
      <c r="H28" s="36" t="s">
        <v>134</v>
      </c>
      <c r="I28" s="29"/>
      <c r="J28" s="29"/>
    </row>
    <row r="29" spans="1:10" ht="60">
      <c r="A29" s="30">
        <v>7</v>
      </c>
      <c r="B29" s="36" t="s">
        <v>135</v>
      </c>
      <c r="C29" s="36" t="s">
        <v>136</v>
      </c>
      <c r="D29" s="36" t="s">
        <v>65</v>
      </c>
      <c r="E29" s="31">
        <v>1</v>
      </c>
      <c r="F29" s="36" t="s">
        <v>58</v>
      </c>
      <c r="G29" s="30">
        <v>5</v>
      </c>
      <c r="H29" s="36" t="s">
        <v>73</v>
      </c>
      <c r="I29" s="96"/>
      <c r="J29" s="29"/>
    </row>
    <row r="30" spans="1:10">
      <c r="A30" s="372">
        <v>8</v>
      </c>
      <c r="B30" s="360" t="s">
        <v>234</v>
      </c>
      <c r="C30" s="360" t="s">
        <v>15</v>
      </c>
      <c r="D30" s="36" t="s">
        <v>16</v>
      </c>
      <c r="E30" s="36" t="s">
        <v>262</v>
      </c>
      <c r="F30" s="360" t="s">
        <v>52</v>
      </c>
      <c r="G30" s="337">
        <v>7</v>
      </c>
      <c r="H30" s="351" t="s">
        <v>235</v>
      </c>
      <c r="I30" s="354"/>
      <c r="J30" s="357"/>
    </row>
    <row r="31" spans="1:10">
      <c r="A31" s="361"/>
      <c r="B31" s="361"/>
      <c r="C31" s="361"/>
      <c r="D31" s="36" t="s">
        <v>18</v>
      </c>
      <c r="E31" s="30">
        <v>80</v>
      </c>
      <c r="F31" s="361"/>
      <c r="G31" s="341"/>
      <c r="H31" s="352"/>
      <c r="I31" s="355"/>
      <c r="J31" s="358"/>
    </row>
    <row r="32" spans="1:10">
      <c r="A32" s="361"/>
      <c r="B32" s="361"/>
      <c r="C32" s="361"/>
      <c r="D32" s="36" t="s">
        <v>20</v>
      </c>
      <c r="E32" s="36" t="s">
        <v>263</v>
      </c>
      <c r="F32" s="361"/>
      <c r="G32" s="341"/>
      <c r="H32" s="352"/>
      <c r="I32" s="355"/>
      <c r="J32" s="358"/>
    </row>
    <row r="33" spans="1:10">
      <c r="A33" s="362"/>
      <c r="B33" s="362"/>
      <c r="C33" s="362"/>
      <c r="D33" s="36" t="s">
        <v>22</v>
      </c>
      <c r="E33" s="36" t="s">
        <v>261</v>
      </c>
      <c r="F33" s="362"/>
      <c r="G33" s="342"/>
      <c r="H33" s="353"/>
      <c r="I33" s="356"/>
      <c r="J33" s="359"/>
    </row>
    <row r="34" spans="1:10" ht="135">
      <c r="A34" s="62">
        <v>9</v>
      </c>
      <c r="B34" s="259" t="s">
        <v>138</v>
      </c>
      <c r="C34" s="259" t="s">
        <v>77</v>
      </c>
      <c r="D34" s="259" t="s">
        <v>65</v>
      </c>
      <c r="E34" s="259" t="s">
        <v>78</v>
      </c>
      <c r="F34" s="259" t="s">
        <v>79</v>
      </c>
      <c r="G34" s="62">
        <v>5</v>
      </c>
      <c r="H34" s="259" t="s">
        <v>348</v>
      </c>
      <c r="I34" s="96"/>
      <c r="J34" s="29"/>
    </row>
    <row r="35" spans="1:10" ht="75">
      <c r="A35" s="62">
        <v>10</v>
      </c>
      <c r="B35" s="259" t="s">
        <v>139</v>
      </c>
      <c r="C35" s="259" t="s">
        <v>140</v>
      </c>
      <c r="D35" s="259" t="s">
        <v>65</v>
      </c>
      <c r="E35" s="62">
        <v>0</v>
      </c>
      <c r="F35" s="259" t="s">
        <v>79</v>
      </c>
      <c r="G35" s="62">
        <v>5</v>
      </c>
      <c r="H35" s="259" t="s">
        <v>141</v>
      </c>
      <c r="I35" s="96"/>
      <c r="J35" s="29"/>
    </row>
    <row r="36" spans="1:10">
      <c r="A36" s="9"/>
      <c r="B36" s="9" t="s">
        <v>80</v>
      </c>
      <c r="C36" s="3"/>
      <c r="D36" s="3"/>
      <c r="E36" s="3"/>
      <c r="F36" s="3"/>
      <c r="G36" s="7">
        <f>G4+G22+G23+G26+G27+G28+G29+G34+G35+G30</f>
        <v>100</v>
      </c>
      <c r="H36" s="3"/>
      <c r="I36" s="3"/>
      <c r="J36" s="61">
        <f>J5+J10+J14+J18+J22+J24+J25+J26+J27+J28+J29+J34+J35+J30</f>
        <v>0</v>
      </c>
    </row>
    <row r="37" spans="1:10" ht="30">
      <c r="A37" s="289"/>
      <c r="B37" s="5" t="s">
        <v>81</v>
      </c>
      <c r="C37" s="289"/>
      <c r="D37" s="289"/>
      <c r="E37" s="289"/>
      <c r="F37" s="289"/>
      <c r="G37" s="289"/>
      <c r="H37" s="289"/>
      <c r="I37" s="289"/>
      <c r="J37" s="289"/>
    </row>
  </sheetData>
  <mergeCells count="40">
    <mergeCell ref="I30:I33"/>
    <mergeCell ref="J30:J33"/>
    <mergeCell ref="A30:A33"/>
    <mergeCell ref="B30:B33"/>
    <mergeCell ref="C30:C33"/>
    <mergeCell ref="F30:F33"/>
    <mergeCell ref="G30:G33"/>
    <mergeCell ref="H30:H33"/>
    <mergeCell ref="I10:I13"/>
    <mergeCell ref="J10:J13"/>
    <mergeCell ref="J14:J17"/>
    <mergeCell ref="A18:A21"/>
    <mergeCell ref="B18:B21"/>
    <mergeCell ref="C18:C21"/>
    <mergeCell ref="G18:G21"/>
    <mergeCell ref="H18:H21"/>
    <mergeCell ref="I18:I21"/>
    <mergeCell ref="J18:J21"/>
    <mergeCell ref="A14:A17"/>
    <mergeCell ref="B14:B17"/>
    <mergeCell ref="C14:C17"/>
    <mergeCell ref="G14:G17"/>
    <mergeCell ref="H14:H17"/>
    <mergeCell ref="I14:I17"/>
    <mergeCell ref="I1:J1"/>
    <mergeCell ref="A2:J2"/>
    <mergeCell ref="B4:D4"/>
    <mergeCell ref="A5:A8"/>
    <mergeCell ref="B5:B8"/>
    <mergeCell ref="C5:C8"/>
    <mergeCell ref="F5:F21"/>
    <mergeCell ref="G5:G8"/>
    <mergeCell ref="H5:H8"/>
    <mergeCell ref="I5:I8"/>
    <mergeCell ref="J5:J8"/>
    <mergeCell ref="A10:A13"/>
    <mergeCell ref="B10:B13"/>
    <mergeCell ref="C10:C13"/>
    <mergeCell ref="G10:G13"/>
    <mergeCell ref="H10:H13"/>
  </mergeCells>
  <pageMargins left="0.31496062992125984" right="0.31496062992125984" top="0.74803149606299213" bottom="0.74803149606299213" header="0.31496062992125984" footer="0.31496062992125984"/>
  <pageSetup paperSize="9" scale="4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showGridLines="0" view="pageBreakPreview" zoomScale="59" zoomScaleNormal="80" zoomScaleSheetLayoutView="59" workbookViewId="0">
      <selection activeCell="I1" sqref="I1:J1"/>
    </sheetView>
  </sheetViews>
  <sheetFormatPr defaultColWidth="8.85546875" defaultRowHeight="15" customHeight="1"/>
  <cols>
    <col min="1" max="1" width="3.85546875" style="15" customWidth="1"/>
    <col min="2" max="2" width="28.7109375" style="15" customWidth="1"/>
    <col min="3" max="3" width="13.7109375" style="15" customWidth="1"/>
    <col min="4" max="4" width="27.7109375" style="15" customWidth="1"/>
    <col min="5" max="5" width="10" style="15" customWidth="1"/>
    <col min="6" max="6" width="24" style="15" customWidth="1"/>
    <col min="7" max="7" width="11" style="15" customWidth="1"/>
    <col min="8" max="8" width="37.7109375" style="220" customWidth="1"/>
    <col min="9" max="9" width="8.140625" style="222" customWidth="1"/>
    <col min="10" max="10" width="46.5703125" style="222" customWidth="1"/>
    <col min="11" max="11" width="8.85546875" style="15" customWidth="1"/>
    <col min="12" max="16384" width="8.85546875" style="15"/>
  </cols>
  <sheetData>
    <row r="1" spans="1:15" ht="122.25" customHeight="1">
      <c r="A1" s="151"/>
      <c r="B1" s="151"/>
      <c r="C1" s="151"/>
      <c r="D1" s="151"/>
      <c r="E1" s="151"/>
      <c r="F1" s="151"/>
      <c r="G1" s="151"/>
      <c r="H1" s="223"/>
      <c r="I1" s="408" t="s">
        <v>361</v>
      </c>
      <c r="J1" s="408"/>
    </row>
    <row r="2" spans="1:15" ht="34.5" customHeight="1">
      <c r="A2" s="409" t="s">
        <v>187</v>
      </c>
      <c r="B2" s="410"/>
      <c r="C2" s="410"/>
      <c r="D2" s="410"/>
      <c r="E2" s="410"/>
      <c r="F2" s="410"/>
      <c r="G2" s="410"/>
      <c r="H2" s="410"/>
      <c r="I2" s="410"/>
      <c r="J2" s="410"/>
    </row>
    <row r="3" spans="1:15" ht="45" customHeight="1">
      <c r="A3" s="109" t="s">
        <v>0</v>
      </c>
      <c r="B3" s="109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158</v>
      </c>
      <c r="H3" s="192" t="s">
        <v>7</v>
      </c>
      <c r="I3" s="192" t="s">
        <v>8</v>
      </c>
      <c r="J3" s="192" t="s">
        <v>9</v>
      </c>
    </row>
    <row r="4" spans="1:15" ht="53.25" customHeight="1">
      <c r="A4" s="109" t="s">
        <v>142</v>
      </c>
      <c r="B4" s="363" t="s">
        <v>123</v>
      </c>
      <c r="C4" s="364"/>
      <c r="D4" s="364"/>
      <c r="E4" s="112"/>
      <c r="F4" s="112"/>
      <c r="G4" s="111">
        <v>35</v>
      </c>
      <c r="H4" s="191"/>
      <c r="I4" s="191"/>
      <c r="J4" s="191"/>
      <c r="O4" s="24"/>
    </row>
    <row r="5" spans="1:15" ht="15" customHeight="1">
      <c r="A5" s="339" t="s">
        <v>11</v>
      </c>
      <c r="B5" s="411" t="s">
        <v>172</v>
      </c>
      <c r="C5" s="411" t="s">
        <v>15</v>
      </c>
      <c r="D5" s="115" t="s">
        <v>16</v>
      </c>
      <c r="E5" s="115" t="s">
        <v>277</v>
      </c>
      <c r="F5" s="339" t="s">
        <v>58</v>
      </c>
      <c r="G5" s="419">
        <v>33</v>
      </c>
      <c r="H5" s="411" t="s">
        <v>173</v>
      </c>
      <c r="I5" s="413"/>
      <c r="J5" s="416"/>
    </row>
    <row r="6" spans="1:15" ht="14.45" customHeight="1">
      <c r="A6" s="417"/>
      <c r="B6" s="389"/>
      <c r="C6" s="389"/>
      <c r="D6" s="64" t="s">
        <v>18</v>
      </c>
      <c r="E6" s="64" t="s">
        <v>278</v>
      </c>
      <c r="F6" s="418"/>
      <c r="G6" s="394"/>
      <c r="H6" s="389"/>
      <c r="I6" s="414"/>
      <c r="J6" s="389"/>
    </row>
    <row r="7" spans="1:15" ht="14.45" customHeight="1">
      <c r="A7" s="417"/>
      <c r="B7" s="389"/>
      <c r="C7" s="389"/>
      <c r="D7" s="64" t="s">
        <v>20</v>
      </c>
      <c r="E7" s="64" t="s">
        <v>36</v>
      </c>
      <c r="F7" s="418"/>
      <c r="G7" s="394"/>
      <c r="H7" s="389"/>
      <c r="I7" s="414"/>
      <c r="J7" s="389"/>
    </row>
    <row r="8" spans="1:15" ht="52.5" customHeight="1">
      <c r="A8" s="417"/>
      <c r="B8" s="412"/>
      <c r="C8" s="412"/>
      <c r="D8" s="64" t="s">
        <v>22</v>
      </c>
      <c r="E8" s="64" t="s">
        <v>30</v>
      </c>
      <c r="F8" s="418"/>
      <c r="G8" s="395"/>
      <c r="H8" s="412"/>
      <c r="I8" s="415"/>
      <c r="J8" s="412"/>
    </row>
    <row r="9" spans="1:15" ht="89.45" customHeight="1">
      <c r="A9" s="26" t="s">
        <v>50</v>
      </c>
      <c r="B9" s="64" t="s">
        <v>180</v>
      </c>
      <c r="C9" s="156" t="s">
        <v>15</v>
      </c>
      <c r="D9" s="26" t="s">
        <v>65</v>
      </c>
      <c r="E9" s="27">
        <v>16</v>
      </c>
      <c r="F9" s="64" t="s">
        <v>188</v>
      </c>
      <c r="G9" s="27">
        <v>15</v>
      </c>
      <c r="H9" s="196" t="s">
        <v>181</v>
      </c>
      <c r="I9" s="96"/>
      <c r="J9" s="96"/>
    </row>
    <row r="10" spans="1:15" ht="30" customHeight="1">
      <c r="A10" s="27">
        <v>3</v>
      </c>
      <c r="B10" s="64" t="s">
        <v>182</v>
      </c>
      <c r="C10" s="157"/>
      <c r="D10" s="96"/>
      <c r="E10" s="96"/>
      <c r="F10" s="157"/>
      <c r="G10" s="27"/>
      <c r="H10" s="197"/>
      <c r="I10" s="96"/>
      <c r="J10" s="96"/>
    </row>
    <row r="11" spans="1:15" ht="144.75" customHeight="1">
      <c r="A11" s="26" t="s">
        <v>56</v>
      </c>
      <c r="B11" s="64" t="s">
        <v>183</v>
      </c>
      <c r="C11" s="64" t="s">
        <v>15</v>
      </c>
      <c r="D11" s="26" t="s">
        <v>65</v>
      </c>
      <c r="E11" s="27">
        <v>80</v>
      </c>
      <c r="F11" s="64" t="s">
        <v>188</v>
      </c>
      <c r="G11" s="27">
        <v>10</v>
      </c>
      <c r="H11" s="196" t="s">
        <v>184</v>
      </c>
      <c r="I11" s="96"/>
      <c r="J11" s="96"/>
    </row>
    <row r="12" spans="1:15" ht="139.5" customHeight="1">
      <c r="A12" s="26" t="s">
        <v>62</v>
      </c>
      <c r="B12" s="64" t="s">
        <v>185</v>
      </c>
      <c r="C12" s="64" t="s">
        <v>15</v>
      </c>
      <c r="D12" s="26" t="s">
        <v>65</v>
      </c>
      <c r="E12" s="27">
        <v>60</v>
      </c>
      <c r="F12" s="64" t="s">
        <v>188</v>
      </c>
      <c r="G12" s="27">
        <v>10</v>
      </c>
      <c r="H12" s="196" t="s">
        <v>186</v>
      </c>
      <c r="I12" s="96"/>
      <c r="J12" s="96"/>
    </row>
    <row r="13" spans="1:15" ht="210" customHeight="1">
      <c r="A13" s="27">
        <v>4</v>
      </c>
      <c r="B13" s="64" t="s">
        <v>67</v>
      </c>
      <c r="C13" s="64" t="s">
        <v>68</v>
      </c>
      <c r="D13" s="64" t="s">
        <v>69</v>
      </c>
      <c r="E13" s="64" t="s">
        <v>70</v>
      </c>
      <c r="F13" s="64" t="s">
        <v>71</v>
      </c>
      <c r="G13" s="65">
        <v>3</v>
      </c>
      <c r="H13" s="196" t="s">
        <v>82</v>
      </c>
      <c r="I13" s="97"/>
      <c r="J13" s="97"/>
    </row>
    <row r="14" spans="1:15" ht="128.25" customHeight="1">
      <c r="A14" s="27">
        <v>5</v>
      </c>
      <c r="B14" s="64" t="s">
        <v>72</v>
      </c>
      <c r="C14" s="64" t="s">
        <v>54</v>
      </c>
      <c r="D14" s="64" t="s">
        <v>69</v>
      </c>
      <c r="E14" s="25">
        <v>1</v>
      </c>
      <c r="F14" s="64" t="s">
        <v>58</v>
      </c>
      <c r="G14" s="65">
        <v>2</v>
      </c>
      <c r="H14" s="196" t="s">
        <v>73</v>
      </c>
      <c r="I14" s="97"/>
      <c r="J14" s="97"/>
    </row>
    <row r="15" spans="1:15" ht="75" customHeight="1">
      <c r="A15" s="27">
        <v>6</v>
      </c>
      <c r="B15" s="64" t="s">
        <v>132</v>
      </c>
      <c r="C15" s="64" t="s">
        <v>15</v>
      </c>
      <c r="D15" s="64" t="s">
        <v>65</v>
      </c>
      <c r="E15" s="64" t="s">
        <v>133</v>
      </c>
      <c r="F15" s="64" t="s">
        <v>58</v>
      </c>
      <c r="G15" s="65">
        <v>5</v>
      </c>
      <c r="H15" s="196" t="s">
        <v>134</v>
      </c>
      <c r="I15" s="96"/>
      <c r="J15" s="96"/>
    </row>
    <row r="16" spans="1:15" ht="60" customHeight="1">
      <c r="A16" s="27">
        <v>7</v>
      </c>
      <c r="B16" s="64" t="s">
        <v>135</v>
      </c>
      <c r="C16" s="64" t="s">
        <v>136</v>
      </c>
      <c r="D16" s="64" t="s">
        <v>65</v>
      </c>
      <c r="E16" s="25">
        <v>1</v>
      </c>
      <c r="F16" s="64" t="s">
        <v>58</v>
      </c>
      <c r="G16" s="65">
        <v>5</v>
      </c>
      <c r="H16" s="196" t="s">
        <v>73</v>
      </c>
      <c r="I16" s="96"/>
      <c r="J16" s="96"/>
    </row>
    <row r="17" spans="1:10" s="23" customFormat="1" ht="15" customHeight="1">
      <c r="A17" s="337">
        <v>8</v>
      </c>
      <c r="B17" s="340" t="s">
        <v>234</v>
      </c>
      <c r="C17" s="340" t="s">
        <v>15</v>
      </c>
      <c r="D17" s="64" t="s">
        <v>16</v>
      </c>
      <c r="E17" s="64" t="s">
        <v>262</v>
      </c>
      <c r="F17" s="340" t="s">
        <v>52</v>
      </c>
      <c r="G17" s="337">
        <v>7</v>
      </c>
      <c r="H17" s="328" t="s">
        <v>235</v>
      </c>
      <c r="I17" s="331"/>
      <c r="J17" s="334"/>
    </row>
    <row r="18" spans="1:10" s="23" customFormat="1">
      <c r="A18" s="338"/>
      <c r="B18" s="338"/>
      <c r="C18" s="338"/>
      <c r="D18" s="64" t="s">
        <v>18</v>
      </c>
      <c r="E18" s="65">
        <v>80</v>
      </c>
      <c r="F18" s="338"/>
      <c r="G18" s="341"/>
      <c r="H18" s="329"/>
      <c r="I18" s="332"/>
      <c r="J18" s="335"/>
    </row>
    <row r="19" spans="1:10" s="23" customFormat="1">
      <c r="A19" s="338"/>
      <c r="B19" s="338"/>
      <c r="C19" s="338"/>
      <c r="D19" s="64" t="s">
        <v>20</v>
      </c>
      <c r="E19" s="64" t="s">
        <v>263</v>
      </c>
      <c r="F19" s="338"/>
      <c r="G19" s="341"/>
      <c r="H19" s="329"/>
      <c r="I19" s="332"/>
      <c r="J19" s="335"/>
    </row>
    <row r="20" spans="1:10" s="23" customFormat="1" ht="80.25" customHeight="1">
      <c r="A20" s="339"/>
      <c r="B20" s="339"/>
      <c r="C20" s="339"/>
      <c r="D20" s="64" t="s">
        <v>22</v>
      </c>
      <c r="E20" s="64" t="s">
        <v>261</v>
      </c>
      <c r="F20" s="339"/>
      <c r="G20" s="342"/>
      <c r="H20" s="330"/>
      <c r="I20" s="333"/>
      <c r="J20" s="336"/>
    </row>
    <row r="21" spans="1:10" s="149" customFormat="1" ht="147" customHeight="1">
      <c r="A21" s="32">
        <v>9</v>
      </c>
      <c r="B21" s="36" t="s">
        <v>138</v>
      </c>
      <c r="C21" s="36" t="s">
        <v>77</v>
      </c>
      <c r="D21" s="36" t="s">
        <v>65</v>
      </c>
      <c r="E21" s="36" t="s">
        <v>78</v>
      </c>
      <c r="F21" s="36" t="s">
        <v>79</v>
      </c>
      <c r="G21" s="30">
        <v>5</v>
      </c>
      <c r="H21" s="36" t="s">
        <v>287</v>
      </c>
      <c r="I21" s="36"/>
      <c r="J21" s="29"/>
    </row>
    <row r="22" spans="1:10" ht="120.75" customHeight="1">
      <c r="A22" s="27">
        <v>10</v>
      </c>
      <c r="B22" s="64" t="s">
        <v>139</v>
      </c>
      <c r="C22" s="64" t="s">
        <v>140</v>
      </c>
      <c r="D22" s="64" t="s">
        <v>65</v>
      </c>
      <c r="E22" s="65">
        <v>0</v>
      </c>
      <c r="F22" s="64" t="s">
        <v>79</v>
      </c>
      <c r="G22" s="65">
        <v>5</v>
      </c>
      <c r="H22" s="196" t="s">
        <v>141</v>
      </c>
      <c r="I22" s="96"/>
      <c r="J22" s="96"/>
    </row>
    <row r="23" spans="1:10" ht="14.45" customHeight="1">
      <c r="A23" s="96"/>
      <c r="B23" s="26" t="s">
        <v>80</v>
      </c>
      <c r="C23" s="96"/>
      <c r="D23" s="96"/>
      <c r="E23" s="96"/>
      <c r="F23" s="96"/>
      <c r="G23" s="27">
        <f>G22+G21+G17+G16+G15+G14+G13+G12+G11+G9+G5</f>
        <v>100</v>
      </c>
      <c r="H23" s="96"/>
      <c r="I23" s="96"/>
      <c r="J23" s="158">
        <f>J5+J9+J11+J12+J13+J14+J15+J16+J21+J22+J17</f>
        <v>0</v>
      </c>
    </row>
    <row r="24" spans="1:10" ht="37.5" customHeight="1">
      <c r="A24" s="159"/>
      <c r="B24" s="160" t="s">
        <v>81</v>
      </c>
      <c r="C24" s="159"/>
      <c r="D24" s="159"/>
      <c r="E24" s="159"/>
      <c r="F24" s="159"/>
      <c r="G24" s="159"/>
      <c r="H24" s="224"/>
      <c r="I24" s="235"/>
      <c r="J24" s="235"/>
    </row>
  </sheetData>
  <mergeCells count="19">
    <mergeCell ref="H17:H20"/>
    <mergeCell ref="I17:I20"/>
    <mergeCell ref="J17:J20"/>
    <mergeCell ref="A17:A20"/>
    <mergeCell ref="B17:B20"/>
    <mergeCell ref="C17:C20"/>
    <mergeCell ref="F17:F20"/>
    <mergeCell ref="G17:G20"/>
    <mergeCell ref="I1:J1"/>
    <mergeCell ref="A2:J2"/>
    <mergeCell ref="H5:H8"/>
    <mergeCell ref="I5:I8"/>
    <mergeCell ref="J5:J8"/>
    <mergeCell ref="A5:A8"/>
    <mergeCell ref="B5:B8"/>
    <mergeCell ref="C5:C8"/>
    <mergeCell ref="F5:F8"/>
    <mergeCell ref="G5:G8"/>
    <mergeCell ref="B4:D4"/>
  </mergeCells>
  <pageMargins left="0.31496062992125984" right="0.31496062992125984" top="0.15748031496062992" bottom="0" header="0.31496062992125984" footer="0.31496062992125984"/>
  <pageSetup scale="47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13</vt:i4>
      </vt:variant>
    </vt:vector>
  </HeadingPairs>
  <TitlesOfParts>
    <vt:vector size="34" baseType="lpstr">
      <vt:lpstr>2_Выборгская ДРБ</vt:lpstr>
      <vt:lpstr>3_Выборгский роддом</vt:lpstr>
      <vt:lpstr>5_Центр СПИД</vt:lpstr>
      <vt:lpstr>9_Леноблцентр</vt:lpstr>
      <vt:lpstr>10_ЛОКБ</vt:lpstr>
      <vt:lpstr>11_ЛОДКБ</vt:lpstr>
      <vt:lpstr>13_ЦКЛО</vt:lpstr>
      <vt:lpstr>14_Выборг ТБ</vt:lpstr>
      <vt:lpstr>16_ТБ Зеленохолмская</vt:lpstr>
      <vt:lpstr>17_ЛОПТД</vt:lpstr>
      <vt:lpstr>18_ТБ Тихвин</vt:lpstr>
      <vt:lpstr>20_ЛОНД</vt:lpstr>
      <vt:lpstr>21_ВМНД</vt:lpstr>
      <vt:lpstr>22_ПБ Дружносельская</vt:lpstr>
      <vt:lpstr>23_ПБ Свирская</vt:lpstr>
      <vt:lpstr>24_ПБ Тихвин</vt:lpstr>
      <vt:lpstr>25_ПБ Ульяновская</vt:lpstr>
      <vt:lpstr>26_ЛОЦПЗ</vt:lpstr>
      <vt:lpstr>29_ССМП</vt:lpstr>
      <vt:lpstr>30_Перинатальный центр</vt:lpstr>
      <vt:lpstr>Лист1</vt:lpstr>
      <vt:lpstr>'10_ЛОКБ'!Область_печати</vt:lpstr>
      <vt:lpstr>'11_ЛОДКБ'!Область_печати</vt:lpstr>
      <vt:lpstr>'2_Выборгская ДРБ'!Область_печати</vt:lpstr>
      <vt:lpstr>'21_ВМНД'!Область_печати</vt:lpstr>
      <vt:lpstr>'22_ПБ Дружносельская'!Область_печати</vt:lpstr>
      <vt:lpstr>'23_ПБ Свирская'!Область_печати</vt:lpstr>
      <vt:lpstr>'24_ПБ Тихвин'!Область_печати</vt:lpstr>
      <vt:lpstr>'25_ПБ Ульяновская'!Область_печати</vt:lpstr>
      <vt:lpstr>'26_ЛОЦПЗ'!Область_печати</vt:lpstr>
      <vt:lpstr>'29_ССМП'!Область_печати</vt:lpstr>
      <vt:lpstr>'3_Выборгский роддом'!Область_печати</vt:lpstr>
      <vt:lpstr>'5_Центр СПИД'!Область_печати</vt:lpstr>
      <vt:lpstr>'9_Леноблцентр'!Область_печати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Валерьевна Бойкова</dc:creator>
  <cp:lastModifiedBy>Анисимова Любовь Владимировна</cp:lastModifiedBy>
  <cp:lastPrinted>2026-05-28T08:26:21Z</cp:lastPrinted>
  <dcterms:created xsi:type="dcterms:W3CDTF">2022-03-21T09:30:24Z</dcterms:created>
  <dcterms:modified xsi:type="dcterms:W3CDTF">2026-05-28T08:26:26Z</dcterms:modified>
</cp:coreProperties>
</file>