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v_terehova\Desktop\Проекты\2026\Июнь\Могилатова О.В\"/>
    </mc:Choice>
  </mc:AlternateContent>
  <bookViews>
    <workbookView xWindow="0" yWindow="0" windowWidth="28800" windowHeight="12435" tabRatio="500"/>
  </bookViews>
  <sheets>
    <sheet name="Приложение 3" sheetId="1" r:id="rId1"/>
  </sheets>
  <definedNames>
    <definedName name="_FilterDatabase" localSheetId="0" hidden="1">'Приложение 3'!$A$7:$K$7</definedName>
    <definedName name="BossProviderVariable?_b2582324_1cd7_4630_89c1_de2d7c269736" hidden="1">"25_01_2006"</definedName>
    <definedName name="Print_Area" localSheetId="0">'Приложение 3'!$A:$K</definedName>
    <definedName name="Print_Titles_0" localSheetId="0">'Приложение 3'!$6:$8</definedName>
    <definedName name="Print_Titles_0_0" localSheetId="0">'Приложение 3'!$6:$8</definedName>
    <definedName name="Print_Titles_0_0_0" localSheetId="0">'Приложение 3'!$6:$8</definedName>
    <definedName name="report3" localSheetId="0">'Приложение 3'!$6:$8</definedName>
    <definedName name="report4" localSheetId="0">'Приложение 3'!$6:$8</definedName>
  </definedNames>
  <calcPr calcId="152511"/>
</workbook>
</file>

<file path=xl/calcChain.xml><?xml version="1.0" encoding="utf-8"?>
<calcChain xmlns="http://schemas.openxmlformats.org/spreadsheetml/2006/main">
  <c r="E30" i="1" l="1"/>
  <c r="E24" i="1" l="1"/>
  <c r="E150" i="1" l="1"/>
  <c r="E149" i="1"/>
  <c r="E148" i="1"/>
  <c r="E147" i="1"/>
  <c r="E146" i="1"/>
  <c r="J145" i="1"/>
  <c r="I145" i="1"/>
  <c r="H145" i="1"/>
  <c r="D145" i="1"/>
  <c r="E129" i="1"/>
  <c r="E126" i="1"/>
  <c r="E125" i="1"/>
  <c r="E124" i="1"/>
  <c r="E120" i="1"/>
  <c r="E119" i="1"/>
  <c r="E118" i="1"/>
  <c r="E117" i="1"/>
  <c r="E116" i="1"/>
  <c r="E115" i="1"/>
  <c r="E114" i="1"/>
  <c r="E113" i="1"/>
  <c r="E112" i="1"/>
  <c r="E111" i="1"/>
  <c r="I110" i="1"/>
  <c r="H110" i="1"/>
  <c r="G110" i="1"/>
  <c r="D110" i="1"/>
  <c r="E106" i="1"/>
  <c r="G105" i="1"/>
  <c r="D105" i="1"/>
  <c r="E104" i="1"/>
  <c r="J102" i="1"/>
  <c r="D102" i="1"/>
  <c r="E77" i="1"/>
  <c r="E76" i="1"/>
  <c r="E75" i="1"/>
  <c r="E74" i="1"/>
  <c r="E73" i="1"/>
  <c r="J72" i="1"/>
  <c r="I72" i="1"/>
  <c r="H72" i="1"/>
  <c r="D72" i="1"/>
  <c r="E71" i="1"/>
  <c r="E70" i="1"/>
  <c r="E69" i="1"/>
  <c r="E68" i="1"/>
  <c r="K67" i="1"/>
  <c r="H67" i="1"/>
  <c r="G67" i="1"/>
  <c r="D67" i="1"/>
  <c r="E66" i="1"/>
  <c r="E65" i="1"/>
  <c r="H64" i="1"/>
  <c r="G64" i="1"/>
  <c r="D64" i="1"/>
  <c r="E63" i="1"/>
  <c r="E62" i="1"/>
  <c r="E61" i="1"/>
  <c r="E60" i="1"/>
  <c r="K59" i="1"/>
  <c r="I59" i="1"/>
  <c r="H59" i="1"/>
  <c r="D59" i="1"/>
  <c r="E58" i="1"/>
  <c r="I57" i="1"/>
  <c r="D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I37" i="1"/>
  <c r="H37" i="1"/>
  <c r="G37" i="1"/>
  <c r="D37" i="1"/>
  <c r="E35" i="1"/>
  <c r="J34" i="1"/>
  <c r="D34" i="1"/>
  <c r="E33" i="1"/>
  <c r="G32" i="1"/>
  <c r="D32" i="1"/>
  <c r="E31" i="1"/>
  <c r="J29" i="1"/>
  <c r="I29" i="1"/>
  <c r="D29" i="1"/>
  <c r="E28" i="1"/>
  <c r="E27" i="1"/>
  <c r="E26" i="1"/>
  <c r="E25" i="1"/>
  <c r="E23" i="1"/>
  <c r="E22" i="1"/>
  <c r="E21" i="1"/>
  <c r="K20" i="1"/>
  <c r="J20" i="1"/>
  <c r="I20" i="1"/>
  <c r="G20" i="1"/>
  <c r="D20" i="1"/>
  <c r="E19" i="1"/>
  <c r="I18" i="1"/>
  <c r="D18" i="1"/>
  <c r="E14" i="1"/>
  <c r="E13" i="1"/>
  <c r="H12" i="1"/>
  <c r="D12" i="1"/>
  <c r="J11" i="1" l="1"/>
  <c r="G11" i="1"/>
  <c r="G10" i="1" s="1"/>
  <c r="K11" i="1"/>
  <c r="I11" i="1"/>
  <c r="H11" i="1"/>
  <c r="D11" i="1"/>
  <c r="D10" i="1" s="1"/>
  <c r="J84" i="1"/>
  <c r="D84" i="1"/>
  <c r="D83" i="1" s="1"/>
  <c r="G84" i="1"/>
  <c r="G83" i="1" s="1"/>
  <c r="H84" i="1"/>
  <c r="I84" i="1"/>
  <c r="E12" i="1"/>
  <c r="E57" i="1"/>
  <c r="E37" i="1"/>
  <c r="E102" i="1"/>
  <c r="E145" i="1"/>
  <c r="E72" i="1"/>
  <c r="E29" i="1"/>
  <c r="E64" i="1"/>
  <c r="E110" i="1"/>
  <c r="E32" i="1"/>
  <c r="E59" i="1"/>
  <c r="E20" i="1"/>
  <c r="E34" i="1"/>
  <c r="E67" i="1"/>
  <c r="E105" i="1"/>
  <c r="E18" i="1"/>
  <c r="H10" i="1" l="1"/>
  <c r="I10" i="1" s="1"/>
  <c r="J10" i="1" s="1"/>
  <c r="K10" i="1" s="1"/>
  <c r="E84" i="1"/>
  <c r="H83" i="1"/>
  <c r="I83" i="1" s="1"/>
  <c r="J83" i="1" s="1"/>
  <c r="K83" i="1" s="1"/>
  <c r="E11" i="1"/>
</calcChain>
</file>

<file path=xl/sharedStrings.xml><?xml version="1.0" encoding="utf-8"?>
<sst xmlns="http://schemas.openxmlformats.org/spreadsheetml/2006/main" count="279" uniqueCount="116">
  <si>
    <t>Муниципальное образование</t>
  </si>
  <si>
    <t>Наименование объекта</t>
  </si>
  <si>
    <t xml:space="preserve">График достижения целевого показателя </t>
  </si>
  <si>
    <t>Доля населения субъекта Российской Федерации, обеспеченного качественной питьевой водой из систем централизованного водоснабжения</t>
  </si>
  <si>
    <t>Целевой показатель: Ленинградская область </t>
  </si>
  <si>
    <t>x</t>
  </si>
  <si>
    <t>Значение целевого показателя,  достигаемое в ходе реализации программы</t>
  </si>
  <si>
    <t>Суммарный прирост показателя  по Ленинградской области</t>
  </si>
  <si>
    <t>Волховский муниципальный район</t>
  </si>
  <si>
    <t>Станция водоподготовки дер. Иссад, Волховский район, скважина № б/н</t>
  </si>
  <si>
    <t>Станция водоподготовки п. Аврово, Волховский район, скважина № б/н</t>
  </si>
  <si>
    <t>Реконструкция водоочистных сооружений в п. Паша Волховского района Ленинградской области</t>
  </si>
  <si>
    <t>Реконструкция водоочистных сооружений в с. Колчаново Волховского района Ленинградской области</t>
  </si>
  <si>
    <t>Реконструкция водоочистных сооружений в г. Волхов Волховского района Ленинградской области</t>
  </si>
  <si>
    <t>Выборгский муниципальный район</t>
  </si>
  <si>
    <t>Станция водоподготовки п. Глебычево, Выборгский район, шахтный колодец, скважины № 3, № 8, № 9, № 11</t>
  </si>
  <si>
    <t>Станция водоподготовки п. Староселье, Выборгский район, скважина № 2319</t>
  </si>
  <si>
    <t>Станция водоподготовки Цвелодубово, Выборгский район, скважина № 2657</t>
  </si>
  <si>
    <t>Станция водоподготовки п. Заводской, Красносельское сельское поселение, Выборгский район</t>
  </si>
  <si>
    <t>Станция водоподготовки п. Ольшаники, Первомайское сельское поселение Выборгского района Ленинградской области</t>
  </si>
  <si>
    <t>Киришский муниципальный район</t>
  </si>
  <si>
    <t>Станция водоподготовки п. Глажево, Киришский район, скважина № 53199</t>
  </si>
  <si>
    <t>Кировский муниципальный район</t>
  </si>
  <si>
    <t>Лужский муниципальный район</t>
  </si>
  <si>
    <t>Станция водоподготовки г. Луга, ЦРБ, скважина № 67537</t>
  </si>
  <si>
    <t>Станция водоподготовки г. Луга, южная часть ул. Дмитриева, скважина № б/н</t>
  </si>
  <si>
    <t>Станция водоподготовки п. Почап, Лужский район, скважина № б/н</t>
  </si>
  <si>
    <t>Станция водоподготовки п. Тесово, Лужский район, скважина № б/н</t>
  </si>
  <si>
    <t>Станция водоподготовки п. Оредеж, Лужский район, скважина № 40321</t>
  </si>
  <si>
    <t>Станция водопоодготовки д.Турово, Лужский район, скважина № б/н</t>
  </si>
  <si>
    <t>Станция водоподготовки п. Никольский, Подпорожский район, скважина № 36956</t>
  </si>
  <si>
    <t>Водоснабжение д. Раздолье Приозерского района Ленинградской области</t>
  </si>
  <si>
    <t>Станция водоподготовки п. Починок, Приозерский район, скважина № 59703</t>
  </si>
  <si>
    <t>Станция водоподготовки п. Петровское, Петровское сельское поселение, Приозерский район</t>
  </si>
  <si>
    <t>Сланцевский муниципальный район</t>
  </si>
  <si>
    <t>Станция водоподготовки п. Выскатка, Сланцевский район, скважина № б/н</t>
  </si>
  <si>
    <t>Станция водоподготовки д. Овсище, Сланцевский район, скважина № 3104</t>
  </si>
  <si>
    <t>Тихвинский муниципальный район</t>
  </si>
  <si>
    <t>Станция водоподготовки д. Горка, Тихвинский район, скважина № б/н</t>
  </si>
  <si>
    <t>Станция водоподготовки д. Царицыно озеро, Тихвинский район, скважина № б/н</t>
  </si>
  <si>
    <t>Станция водоподготовки д. Коськово, Коськовское сельское поселение, Тихвинский район</t>
  </si>
  <si>
    <t>Тосненский муниципальный район</t>
  </si>
  <si>
    <t>Станция водоподготовки г. Любань, микрорайон Заводской, Любанское городское поселение, Тосненский район</t>
  </si>
  <si>
    <t>Строительство узла водопроводных сооружений со строительством дополнительных резервуаров чистой воды в Красноборском городском поселении Тосненского района Ленинградской области</t>
  </si>
  <si>
    <t>Доля городского населения субъекта Российской Федерации, обеспеченного качественной питьевой водой из систем централизованного водоснабжения</t>
  </si>
  <si>
    <t>Приложение 3
к региональной программе…</t>
  </si>
  <si>
    <t>Станция водоподготовки п. Царицыно озеро, Тихвинский район, скважина № б/н</t>
  </si>
  <si>
    <t>2019 год
(проц.)</t>
  </si>
  <si>
    <t>2020 год
(проц.)</t>
  </si>
  <si>
    <t>2021 год
(проц.)</t>
  </si>
  <si>
    <t>2022 год
(проц.)</t>
  </si>
  <si>
    <t>2023 год
(проц.)</t>
  </si>
  <si>
    <t>2024 год
(проц.)</t>
  </si>
  <si>
    <t>№
п/п</t>
  </si>
  <si>
    <t>Итого по муниципальному району/городскому округу
"Всеволожский муниципальный район":</t>
  </si>
  <si>
    <t>Итого по муниципальному району/городскому округу 
"Волховский муниципальный район":</t>
  </si>
  <si>
    <t>Станция водоподготовки д. Куйвози, Всеволожский район, скважины № 1, № 2</t>
  </si>
  <si>
    <t>Итого по муниципальному району/городскому округу
"Выборгский муниципальный район":</t>
  </si>
  <si>
    <t>Станция водоподготовки п. Рябово, Выборгский район, скважина
№ 2611, № 3229</t>
  </si>
  <si>
    <t>Станция водоподготовки п. Камышовка, Выборгский район, скважины № 3253/1, 
№ 366/1336</t>
  </si>
  <si>
    <t>Станция водоподготовки п. Кирпичное, Красносельское сельское поселение, Выборгский район, скважины № 2988/2, 
№ 3251, № 3252</t>
  </si>
  <si>
    <t>Итого по муниципальному району/городскому округу 
"Киришский муниципальный район":</t>
  </si>
  <si>
    <t>Итого по муниципальному району/городскому округу 
"Кировский муниципальный район":</t>
  </si>
  <si>
    <t>Реконструкция сети водопровода 
от насосной станции 1 водоподъема 
до станции очистных сооружений 
по адресу: Ленинградская область, 
г. Кириши, Волховская набережная</t>
  </si>
  <si>
    <t>Строительство сетей водоснабжения 
в микрорайоне Петрушинское Поле, 
г. Отрадное, 1-й этап</t>
  </si>
  <si>
    <t>Итого по муниципальному району/городскому округу 
"Ломоносовский муниципальный район":</t>
  </si>
  <si>
    <t>Ломоносовский 
муниципальный район</t>
  </si>
  <si>
    <t>Строительство водозабора за счет подземных вод для водоснабжения 
д. Кипень</t>
  </si>
  <si>
    <t>Итого по муниципальному району/городскому округу
"Лужский муниципальный район":</t>
  </si>
  <si>
    <t>Станция водоподготовки г. Луга, 
Городок-5, скважина № 53319</t>
  </si>
  <si>
    <t>Станция водоподготовки г. Луга, 
Городок-5, скважина № № 40343</t>
  </si>
  <si>
    <t>Станция водоподготовки г. Луга, 
ул. Горная, скважина № 74277, № 74276</t>
  </si>
  <si>
    <t>Станция водоподготовки г. Луга, 
ул. Дмитриева, скважина № 11</t>
  </si>
  <si>
    <t>Станция водоподготовки г. Луга, 
ул. Нижегородская, скважина № 22567</t>
  </si>
  <si>
    <t>Станция водоподготовки г. Луга, 
ул. Орловская и пр. Лужский, 
скважина № 74274</t>
  </si>
  <si>
    <t>Строительство  объектов водоснабжения 
в д. Торошковичи Дзержинского сельского поселения Лужского района Ленинградской области по адресу: Ленинградская область, Лужский район, Дзержинское поселение, д. Торошковичи</t>
  </si>
  <si>
    <t>Станция водоподготовки г. Луга, 
ул. Пролетарская, скважина № 3234</t>
  </si>
  <si>
    <t>Станция водоподготовки г. Луга, 
мкр Луга-3, Городок №15, Лужский район, скважина № 2</t>
  </si>
  <si>
    <t>Итого по муниципальному району/городскому округу
"Сланцевский муниципальный район":</t>
  </si>
  <si>
    <t>Станция водоподготовки п. Красава, Тихвинский район, скважины № 14361, 
№ 59656, № 59657</t>
  </si>
  <si>
    <t>Итого по муниципальному району/городскому округу 
"Тосненский муниципальный район":</t>
  </si>
  <si>
    <t>Итого по муниципальному району/городскому округу
"Подпорожский муниципальный район":</t>
  </si>
  <si>
    <t>Станция водоподготовки г. Луга, 
мкр. Луга-3, скважина № б/н</t>
  </si>
  <si>
    <t>Станция водоподготовки г. Луга, 
Городок-5, скважина № 14328</t>
  </si>
  <si>
    <t>Подпорожский 
муниципальный район</t>
  </si>
  <si>
    <t>Итого по муниципальному району/городскому округу
"Приозерский муниципальный район":</t>
  </si>
  <si>
    <t>Приозерский 
муниципальный район</t>
  </si>
  <si>
    <t>Станция водоподготовки 
д. Красноозерное, Красноозерное сельское поселение, Приозерский район</t>
  </si>
  <si>
    <t>Строительство водовода 
от магистрального водовода системы "Большой Невский водовод" до площадки резервуаров чистой воды г. Никольское 
(2 этап)</t>
  </si>
  <si>
    <t>Проектно-изыскательские работы 
по строительству водопроводной повышающей насосной станции 
и резервуаров чистой питьевой воды 
в г.п. Федоровское Тосненского района Ленинградской области</t>
  </si>
  <si>
    <t>Итого по муниципальному району/городскому округу 
"Выборгский муниципальный район":</t>
  </si>
  <si>
    <t>Станция водоподготовки п. Рябово, Выборгский район, скважина № 2611, 
№ 3229</t>
  </si>
  <si>
    <t>Итого по муниципальному району/городскому округу
"Кировский муниципальный район":</t>
  </si>
  <si>
    <t>Итого по муниципальному району/городскому округу
"Ломоносовский муниципальный район":</t>
  </si>
  <si>
    <t>Строительство водопроводной насосной станции второго подъема (ВНС 2-го подъема) с резервуарами чистой воды (РЧВ) и напорными трубопроводами 
для бесперебойного водоснабжения 
МО "Русско-Высоцкое сельское поселение" МО "Ломоносовский муниципальный район" Ленинградской области</t>
  </si>
  <si>
    <t>Ломоносовский
муниципальный район</t>
  </si>
  <si>
    <t>Станция водоподготовки г. Луга, 
ул. Горная, скважина №№ 74277, 74276</t>
  </si>
  <si>
    <t>Станция водоподготовки г. Луга, 
ул. Орловская и пр. Лужский, скважина 
№ 74274</t>
  </si>
  <si>
    <t>Итого по муниципальному району/городскому округу 
"Всеволожский муниципальный район":</t>
  </si>
  <si>
    <t>Всеволожский 
муниципальный район</t>
  </si>
  <si>
    <t>Расширение и реконструкция площадки резервуаров чистой воды водопроводной насосной станции 3-го подъема Никольского городского поселения Тосненского района Ленинградской области, расположенных по адресу: Ленинградская область, Тосненский район, г. Никольское, ул. Заводская 
(1 этап)</t>
  </si>
  <si>
    <t>Итого по муниципальному району/городскому округу
"Тихвинский муниципальный район":</t>
  </si>
  <si>
    <t>Приозерский
муниципальный район</t>
  </si>
  <si>
    <t>Итого по муниципальному району/городскому округу
"Тосненский муниципальный район":</t>
  </si>
  <si>
    <t>Строительство водопроводной станции 
3-го подъема со строительством дополнительных резервуаров чистой воды в Ульяновском городском поселении 
(1 этап)</t>
  </si>
  <si>
    <t>Станция водоподготовки п. Пельгорское, г.п. Рябово, Тосненский район, скважины № 2, № 3</t>
  </si>
  <si>
    <t xml:space="preserve">
</t>
  </si>
  <si>
    <t>Строительство водовода 
от магистрального водовода системы 
"Невский водопровод" до водопроводной станции 3-го подъема  в Ульяновском городском поселении (2 этап)</t>
  </si>
  <si>
    <t>Станция водоподготовки г. Луга, 
г. Луга-II, скважина № 2751</t>
  </si>
  <si>
    <t>Станция водоподготовки г. Луга,
г. Луга-II, скважина № 2751</t>
  </si>
  <si>
    <t>Станция водоподготовки г. Луга, 
ПТУ-7, скважина № 3</t>
  </si>
  <si>
    <t>Станция водоподготовки г. Луга, ПТУ-7, скважина № 3</t>
  </si>
  <si>
    <t>Сланцевский 
муниципальный район</t>
  </si>
  <si>
    <t xml:space="preserve">Прирост численности (городского) населения, обеспеченного качественной питьевой водой 
из систем централизованного водоснабжения, после ввода объекта 
в эксплуатацию
(чел.)
</t>
  </si>
  <si>
    <t xml:space="preserve">Прирост доли (городского) населения, обеспеченного качественной питьевой водой 
из систем централизованного водоснабжения, после ввода объекта 
в эксплуатацию, приведенный 
к общей численности (городского) населения субъекта Российской Федерации 
(проц.)
</t>
  </si>
  <si>
    <t>Динамика достижения целевых показателей при реализации региональной программы Ленинградской области
"Повышение качества водоснабжения в Ленинградской области" на период с 2019 по 2024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</si>
</sst>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1"/>
      <color rgb="FF000000"/>
      <name val="Calibri"/>
    </font>
    <font>
      <sz val="10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2" borderId="0" xfId="0" applyFill="1"/>
    <xf numFmtId="0" fontId="1" fillId="2" borderId="0" xfId="0" applyFont="1" applyFill="1" applyAlignment="1">
      <alignment wrapText="1"/>
    </xf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2" borderId="2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2" xfId="0" applyFont="1" applyFill="1" applyBorder="1" applyAlignment="1">
      <alignment horizontal="right"/>
    </xf>
    <xf numFmtId="3" fontId="0" fillId="2" borderId="0" xfId="0" applyNumberFormat="1" applyFill="1"/>
    <xf numFmtId="49" fontId="0" fillId="2" borderId="0" xfId="0" applyNumberForma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center" vertical="top"/>
    </xf>
    <xf numFmtId="164" fontId="3" fillId="2" borderId="1" xfId="0" applyNumberFormat="1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M154"/>
  <sheetViews>
    <sheetView tabSelected="1" topLeftCell="A7" zoomScale="70" zoomScaleNormal="70" zoomScalePageLayoutView="55" workbookViewId="0">
      <selection activeCell="AMO6" sqref="AMO6"/>
    </sheetView>
  </sheetViews>
  <sheetFormatPr defaultRowHeight="14.25" x14ac:dyDescent="0.45"/>
  <cols>
    <col min="1" max="1" width="5.73046875" style="13" customWidth="1"/>
    <col min="2" max="2" width="33.53125" style="13" customWidth="1"/>
    <col min="3" max="3" width="39.9296875" style="13" customWidth="1"/>
    <col min="4" max="4" width="19.33203125" style="13" customWidth="1"/>
    <col min="5" max="5" width="20.73046875" style="13" customWidth="1"/>
    <col min="6" max="9" width="10.73046875" style="13" customWidth="1"/>
    <col min="10" max="10" width="12.265625" style="13" customWidth="1"/>
    <col min="11" max="11" width="10.73046875" style="13" customWidth="1"/>
    <col min="12" max="12" width="6.73046875" customWidth="1"/>
    <col min="13" max="13" width="11.73046875" hidden="1" customWidth="1"/>
    <col min="14" max="1025" width="8.59765625" hidden="1" customWidth="1"/>
  </cols>
  <sheetData>
    <row r="1" spans="1:16" ht="51.4" customHeight="1" x14ac:dyDescent="0.45">
      <c r="A1" s="11"/>
      <c r="B1" s="12"/>
      <c r="C1" s="12"/>
      <c r="D1" s="12"/>
      <c r="E1" s="12"/>
      <c r="F1" s="12"/>
      <c r="G1" s="12"/>
      <c r="H1" s="27" t="s">
        <v>45</v>
      </c>
      <c r="I1" s="27"/>
      <c r="J1" s="27"/>
      <c r="K1" s="27"/>
      <c r="L1" s="1"/>
      <c r="M1" s="1"/>
      <c r="N1" s="2"/>
    </row>
    <row r="2" spans="1:16" ht="18" customHeight="1" x14ac:dyDescent="0.5">
      <c r="A2" s="21" t="s">
        <v>106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3"/>
      <c r="M2" s="3"/>
      <c r="N2" s="2"/>
    </row>
    <row r="3" spans="1:16" ht="52.15" customHeight="1" x14ac:dyDescent="0.45">
      <c r="A3" s="30" t="s">
        <v>115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4"/>
      <c r="M3" s="4"/>
      <c r="N3" s="2"/>
    </row>
    <row r="4" spans="1:16" ht="18" customHeight="1" x14ac:dyDescent="0.45">
      <c r="N4" s="2"/>
    </row>
    <row r="5" spans="1:16" ht="21.75" customHeight="1" x14ac:dyDescent="0.45">
      <c r="A5" s="26" t="s">
        <v>53</v>
      </c>
      <c r="B5" s="26" t="s">
        <v>0</v>
      </c>
      <c r="C5" s="26" t="s">
        <v>1</v>
      </c>
      <c r="D5" s="28" t="s">
        <v>113</v>
      </c>
      <c r="E5" s="28" t="s">
        <v>114</v>
      </c>
      <c r="F5" s="26" t="s">
        <v>2</v>
      </c>
      <c r="G5" s="26"/>
      <c r="H5" s="26"/>
      <c r="I5" s="26"/>
      <c r="J5" s="26"/>
      <c r="K5" s="26"/>
      <c r="L5" s="5"/>
      <c r="M5" s="6"/>
      <c r="N5" s="7"/>
      <c r="O5" s="6"/>
      <c r="P5" s="6"/>
    </row>
    <row r="6" spans="1:16" ht="262.89999999999998" customHeight="1" x14ac:dyDescent="0.45">
      <c r="A6" s="26"/>
      <c r="B6" s="26"/>
      <c r="C6" s="26"/>
      <c r="D6" s="29"/>
      <c r="E6" s="29"/>
      <c r="F6" s="14" t="s">
        <v>47</v>
      </c>
      <c r="G6" s="14" t="s">
        <v>48</v>
      </c>
      <c r="H6" s="14" t="s">
        <v>49</v>
      </c>
      <c r="I6" s="14" t="s">
        <v>50</v>
      </c>
      <c r="J6" s="14" t="s">
        <v>51</v>
      </c>
      <c r="K6" s="14" t="s">
        <v>52</v>
      </c>
      <c r="L6" s="5"/>
      <c r="M6" s="6"/>
      <c r="N6" s="7"/>
      <c r="O6" s="6"/>
      <c r="P6" s="6"/>
    </row>
    <row r="7" spans="1:16" ht="18" customHeight="1" x14ac:dyDescent="0.4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  <c r="L7" s="5"/>
      <c r="M7" s="6"/>
      <c r="N7" s="7"/>
      <c r="O7" s="6"/>
      <c r="P7" s="6"/>
    </row>
    <row r="8" spans="1:16" ht="15.4" x14ac:dyDescent="0.45">
      <c r="A8" s="24" t="s">
        <v>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5"/>
      <c r="M8" s="6"/>
      <c r="N8" s="7"/>
      <c r="O8" s="6"/>
      <c r="P8" s="6"/>
    </row>
    <row r="9" spans="1:16" ht="15.4" x14ac:dyDescent="0.45">
      <c r="A9" s="22" t="s">
        <v>4</v>
      </c>
      <c r="B9" s="22"/>
      <c r="C9" s="22"/>
      <c r="D9" s="14" t="s">
        <v>5</v>
      </c>
      <c r="E9" s="14" t="s">
        <v>5</v>
      </c>
      <c r="F9" s="15">
        <v>80.3</v>
      </c>
      <c r="G9" s="15">
        <v>80.5</v>
      </c>
      <c r="H9" s="15">
        <v>83.4</v>
      </c>
      <c r="I9" s="15">
        <v>84</v>
      </c>
      <c r="J9" s="15">
        <v>84.58</v>
      </c>
      <c r="K9" s="15">
        <v>85.4</v>
      </c>
      <c r="L9" s="8"/>
      <c r="M9" s="6"/>
      <c r="N9" s="7"/>
      <c r="O9" s="6"/>
      <c r="P9" s="6"/>
    </row>
    <row r="10" spans="1:16" ht="15.4" x14ac:dyDescent="0.45">
      <c r="A10" s="25" t="s">
        <v>6</v>
      </c>
      <c r="B10" s="25"/>
      <c r="C10" s="25"/>
      <c r="D10" s="16">
        <f>D11</f>
        <v>94181</v>
      </c>
      <c r="E10" s="15">
        <v>5.194</v>
      </c>
      <c r="F10" s="15">
        <v>80.3</v>
      </c>
      <c r="G10" s="15">
        <f>F10+G11</f>
        <v>82.018000000000001</v>
      </c>
      <c r="H10" s="15">
        <f>G10+H11</f>
        <v>83.465999999999994</v>
      </c>
      <c r="I10" s="15">
        <f>H10+I11</f>
        <v>84.942999999999998</v>
      </c>
      <c r="J10" s="15">
        <f>I10+J11</f>
        <v>85.322000000000003</v>
      </c>
      <c r="K10" s="15">
        <f>J10+K11</f>
        <v>85.494</v>
      </c>
      <c r="L10" s="8"/>
      <c r="M10" s="6"/>
      <c r="N10" s="7"/>
      <c r="O10" s="6"/>
      <c r="P10" s="6"/>
    </row>
    <row r="11" spans="1:16" ht="15.4" x14ac:dyDescent="0.45">
      <c r="A11" s="22" t="s">
        <v>7</v>
      </c>
      <c r="B11" s="22"/>
      <c r="C11" s="22"/>
      <c r="D11" s="16">
        <f>SUM(D12,D18,D20,D29,D32,D34,D37,D57,D59,D64,D67,D72)</f>
        <v>94181</v>
      </c>
      <c r="E11" s="15">
        <f t="shared" ref="E11:E40" si="0">SUM(F11:K11)</f>
        <v>5.194</v>
      </c>
      <c r="F11" s="15"/>
      <c r="G11" s="15">
        <f t="shared" ref="G11:K11" si="1">SUM(G12,G18,G20,G29,G32,G34,G37,G57,G59,G64,G67,G72)</f>
        <v>1.7180000000000002</v>
      </c>
      <c r="H11" s="15">
        <f t="shared" si="1"/>
        <v>1.448</v>
      </c>
      <c r="I11" s="15">
        <f t="shared" si="1"/>
        <v>1.4770000000000001</v>
      </c>
      <c r="J11" s="15">
        <f t="shared" si="1"/>
        <v>0.379</v>
      </c>
      <c r="K11" s="15">
        <f t="shared" si="1"/>
        <v>0.17199999999999999</v>
      </c>
      <c r="L11" s="8"/>
      <c r="M11" s="6"/>
      <c r="N11" s="7"/>
      <c r="O11" s="6"/>
      <c r="P11" s="6"/>
    </row>
    <row r="12" spans="1:16" ht="32.65" customHeight="1" x14ac:dyDescent="0.45">
      <c r="A12" s="22" t="s">
        <v>55</v>
      </c>
      <c r="B12" s="22"/>
      <c r="C12" s="22"/>
      <c r="D12" s="16">
        <f>SUM(D13:D17)</f>
        <v>2079</v>
      </c>
      <c r="E12" s="15">
        <f t="shared" si="0"/>
        <v>0.114</v>
      </c>
      <c r="F12" s="15"/>
      <c r="G12" s="15"/>
      <c r="H12" s="15">
        <f t="shared" ref="H12" si="2">SUM(H13:H17)</f>
        <v>0.114</v>
      </c>
      <c r="I12" s="15"/>
      <c r="J12" s="15"/>
      <c r="K12" s="15"/>
      <c r="L12" s="5"/>
      <c r="M12" s="6"/>
      <c r="N12" s="7"/>
      <c r="O12" s="6"/>
      <c r="P12" s="6"/>
    </row>
    <row r="13" spans="1:16" ht="36.75" customHeight="1" x14ac:dyDescent="0.45">
      <c r="A13" s="17">
        <v>1</v>
      </c>
      <c r="B13" s="18" t="s">
        <v>8</v>
      </c>
      <c r="C13" s="18" t="s">
        <v>9</v>
      </c>
      <c r="D13" s="19">
        <v>1768</v>
      </c>
      <c r="E13" s="20">
        <f t="shared" si="0"/>
        <v>9.7000000000000003E-2</v>
      </c>
      <c r="F13" s="20"/>
      <c r="G13" s="20"/>
      <c r="H13" s="20">
        <v>9.7000000000000003E-2</v>
      </c>
      <c r="I13" s="20"/>
      <c r="J13" s="20"/>
      <c r="K13" s="20"/>
      <c r="L13" s="5"/>
      <c r="M13" s="6"/>
      <c r="N13" s="7"/>
      <c r="O13" s="6"/>
      <c r="P13" s="6"/>
    </row>
    <row r="14" spans="1:16" ht="36" customHeight="1" x14ac:dyDescent="0.45">
      <c r="A14" s="17">
        <v>2</v>
      </c>
      <c r="B14" s="18" t="s">
        <v>8</v>
      </c>
      <c r="C14" s="18" t="s">
        <v>10</v>
      </c>
      <c r="D14" s="19">
        <v>311</v>
      </c>
      <c r="E14" s="20">
        <f t="shared" si="0"/>
        <v>1.7000000000000001E-2</v>
      </c>
      <c r="F14" s="20"/>
      <c r="G14" s="20"/>
      <c r="H14" s="20">
        <v>1.7000000000000001E-2</v>
      </c>
      <c r="I14" s="20"/>
      <c r="J14" s="20"/>
      <c r="K14" s="20"/>
      <c r="L14" s="5"/>
      <c r="M14" s="6"/>
      <c r="N14" s="7"/>
      <c r="O14" s="6"/>
      <c r="P14" s="6"/>
    </row>
    <row r="15" spans="1:16" ht="46.15" x14ac:dyDescent="0.45">
      <c r="A15" s="17">
        <v>3</v>
      </c>
      <c r="B15" s="18" t="s">
        <v>8</v>
      </c>
      <c r="C15" s="18" t="s">
        <v>11</v>
      </c>
      <c r="D15" s="19"/>
      <c r="E15" s="20"/>
      <c r="F15" s="20"/>
      <c r="G15" s="20"/>
      <c r="H15" s="20"/>
      <c r="I15" s="20"/>
      <c r="J15" s="20"/>
      <c r="K15" s="20"/>
      <c r="L15" s="5"/>
      <c r="M15" s="6"/>
      <c r="N15" s="7"/>
      <c r="O15" s="6"/>
      <c r="P15" s="6"/>
    </row>
    <row r="16" spans="1:16" ht="46.15" x14ac:dyDescent="0.45">
      <c r="A16" s="17">
        <v>4</v>
      </c>
      <c r="B16" s="18" t="s">
        <v>8</v>
      </c>
      <c r="C16" s="18" t="s">
        <v>12</v>
      </c>
      <c r="D16" s="19"/>
      <c r="E16" s="20"/>
      <c r="F16" s="20"/>
      <c r="G16" s="20"/>
      <c r="H16" s="20"/>
      <c r="I16" s="20"/>
      <c r="J16" s="20"/>
      <c r="K16" s="20"/>
      <c r="L16" s="5"/>
      <c r="M16" s="6"/>
      <c r="N16" s="7"/>
      <c r="O16" s="6"/>
      <c r="P16" s="6"/>
    </row>
    <row r="17" spans="1:16" ht="46.15" x14ac:dyDescent="0.45">
      <c r="A17" s="17">
        <v>5</v>
      </c>
      <c r="B17" s="18" t="s">
        <v>8</v>
      </c>
      <c r="C17" s="18" t="s">
        <v>13</v>
      </c>
      <c r="D17" s="19"/>
      <c r="E17" s="20"/>
      <c r="F17" s="20"/>
      <c r="G17" s="20"/>
      <c r="H17" s="20"/>
      <c r="I17" s="20"/>
      <c r="J17" s="20"/>
      <c r="K17" s="20"/>
      <c r="L17" s="5"/>
      <c r="M17" s="6"/>
      <c r="N17" s="7"/>
      <c r="O17" s="6"/>
      <c r="P17" s="6"/>
    </row>
    <row r="18" spans="1:16" ht="32.25" customHeight="1" x14ac:dyDescent="0.45">
      <c r="A18" s="22" t="s">
        <v>54</v>
      </c>
      <c r="B18" s="22"/>
      <c r="C18" s="22"/>
      <c r="D18" s="16">
        <f>SUM(D19)</f>
        <v>1266</v>
      </c>
      <c r="E18" s="15">
        <f t="shared" si="0"/>
        <v>7.0000000000000007E-2</v>
      </c>
      <c r="F18" s="15"/>
      <c r="G18" s="15"/>
      <c r="H18" s="15"/>
      <c r="I18" s="15">
        <f t="shared" ref="I18" si="3">SUM(I19)</f>
        <v>7.0000000000000007E-2</v>
      </c>
      <c r="J18" s="15"/>
      <c r="K18" s="15"/>
      <c r="L18" s="5"/>
      <c r="M18" s="6"/>
      <c r="N18" s="7"/>
      <c r="O18" s="6"/>
      <c r="P18" s="6"/>
    </row>
    <row r="19" spans="1:16" ht="30.75" x14ac:dyDescent="0.45">
      <c r="A19" s="17">
        <v>1</v>
      </c>
      <c r="B19" s="18" t="s">
        <v>99</v>
      </c>
      <c r="C19" s="18" t="s">
        <v>56</v>
      </c>
      <c r="D19" s="19">
        <v>1266</v>
      </c>
      <c r="E19" s="20">
        <f t="shared" si="0"/>
        <v>7.0000000000000007E-2</v>
      </c>
      <c r="F19" s="20"/>
      <c r="G19" s="20"/>
      <c r="H19" s="20"/>
      <c r="I19" s="20">
        <v>7.0000000000000007E-2</v>
      </c>
      <c r="J19" s="20"/>
      <c r="K19" s="20"/>
      <c r="L19" s="5"/>
      <c r="M19" s="6"/>
      <c r="N19" s="7"/>
      <c r="O19" s="6"/>
      <c r="P19" s="6"/>
    </row>
    <row r="20" spans="1:16" ht="34.15" customHeight="1" x14ac:dyDescent="0.45">
      <c r="A20" s="22" t="s">
        <v>57</v>
      </c>
      <c r="B20" s="22"/>
      <c r="C20" s="22"/>
      <c r="D20" s="16">
        <f>SUM(D21:D28)</f>
        <v>8154</v>
      </c>
      <c r="E20" s="15">
        <f t="shared" si="0"/>
        <v>0.45</v>
      </c>
      <c r="F20" s="15"/>
      <c r="G20" s="15">
        <f t="shared" ref="G20:K20" si="4">SUM(G21:G28)</f>
        <v>4.1000000000000002E-2</v>
      </c>
      <c r="H20" s="15"/>
      <c r="I20" s="15">
        <f t="shared" si="4"/>
        <v>0.38400000000000001</v>
      </c>
      <c r="J20" s="15">
        <f t="shared" si="4"/>
        <v>5.0000000000000001E-3</v>
      </c>
      <c r="K20" s="15">
        <f t="shared" si="4"/>
        <v>0.02</v>
      </c>
      <c r="L20" s="5"/>
      <c r="M20" s="6"/>
      <c r="N20" s="7"/>
      <c r="O20" s="6"/>
      <c r="P20" s="6"/>
    </row>
    <row r="21" spans="1:16" ht="46.15" x14ac:dyDescent="0.45">
      <c r="A21" s="17">
        <v>1</v>
      </c>
      <c r="B21" s="18" t="s">
        <v>14</v>
      </c>
      <c r="C21" s="18" t="s">
        <v>58</v>
      </c>
      <c r="D21" s="19">
        <v>744</v>
      </c>
      <c r="E21" s="20">
        <f t="shared" si="0"/>
        <v>4.1000000000000002E-2</v>
      </c>
      <c r="F21" s="20"/>
      <c r="G21" s="20">
        <v>4.1000000000000002E-2</v>
      </c>
      <c r="H21" s="20"/>
      <c r="I21" s="20"/>
      <c r="J21" s="20"/>
      <c r="K21" s="20"/>
      <c r="L21" s="5"/>
      <c r="M21" s="6"/>
      <c r="N21" s="7"/>
      <c r="O21" s="6"/>
      <c r="P21" s="6"/>
    </row>
    <row r="22" spans="1:16" ht="46.15" x14ac:dyDescent="0.45">
      <c r="A22" s="17">
        <v>2</v>
      </c>
      <c r="B22" s="18" t="s">
        <v>14</v>
      </c>
      <c r="C22" s="18" t="s">
        <v>15</v>
      </c>
      <c r="D22" s="19">
        <v>3337</v>
      </c>
      <c r="E22" s="20">
        <f t="shared" si="0"/>
        <v>0.184</v>
      </c>
      <c r="F22" s="20"/>
      <c r="G22" s="20"/>
      <c r="H22" s="20"/>
      <c r="I22" s="20">
        <v>0.184</v>
      </c>
      <c r="J22" s="20"/>
      <c r="K22" s="20"/>
      <c r="L22" s="5"/>
      <c r="M22" s="6"/>
      <c r="N22" s="7"/>
      <c r="O22" s="6"/>
      <c r="P22" s="6"/>
    </row>
    <row r="23" spans="1:16" ht="46.15" x14ac:dyDescent="0.45">
      <c r="A23" s="17">
        <v>3</v>
      </c>
      <c r="B23" s="18" t="s">
        <v>14</v>
      </c>
      <c r="C23" s="18" t="s">
        <v>59</v>
      </c>
      <c r="D23" s="19">
        <v>519</v>
      </c>
      <c r="E23" s="20">
        <f t="shared" si="0"/>
        <v>2.9000000000000001E-2</v>
      </c>
      <c r="F23" s="20"/>
      <c r="G23" s="20"/>
      <c r="H23" s="20"/>
      <c r="I23" s="20">
        <v>2.9000000000000001E-2</v>
      </c>
      <c r="J23" s="20"/>
      <c r="K23" s="20"/>
      <c r="L23" s="5"/>
      <c r="M23" s="6"/>
      <c r="N23" s="7"/>
      <c r="O23" s="6"/>
      <c r="P23" s="6"/>
    </row>
    <row r="24" spans="1:16" ht="30.75" x14ac:dyDescent="0.45">
      <c r="A24" s="17">
        <v>4</v>
      </c>
      <c r="B24" s="18" t="s">
        <v>14</v>
      </c>
      <c r="C24" s="18" t="s">
        <v>16</v>
      </c>
      <c r="D24" s="19">
        <v>144</v>
      </c>
      <c r="E24" s="20">
        <f>SUM(F24:K24)</f>
        <v>8.0000000000000002E-3</v>
      </c>
      <c r="F24" s="20"/>
      <c r="G24" s="20"/>
      <c r="H24" s="20"/>
      <c r="I24" s="20">
        <v>8.0000000000000002E-3</v>
      </c>
      <c r="J24" s="20"/>
      <c r="K24" s="20"/>
      <c r="L24" s="5"/>
      <c r="M24" s="6"/>
      <c r="N24" s="7"/>
      <c r="O24" s="6"/>
      <c r="P24" s="6"/>
    </row>
    <row r="25" spans="1:16" ht="30.75" x14ac:dyDescent="0.45">
      <c r="A25" s="17">
        <v>5</v>
      </c>
      <c r="B25" s="18" t="s">
        <v>14</v>
      </c>
      <c r="C25" s="18" t="s">
        <v>17</v>
      </c>
      <c r="D25" s="19">
        <v>1587</v>
      </c>
      <c r="E25" s="20">
        <f t="shared" si="0"/>
        <v>8.6999999999999994E-2</v>
      </c>
      <c r="F25" s="20"/>
      <c r="G25" s="20"/>
      <c r="H25" s="20"/>
      <c r="I25" s="20">
        <v>8.6999999999999994E-2</v>
      </c>
      <c r="J25" s="20"/>
      <c r="K25" s="20"/>
      <c r="L25" s="5"/>
      <c r="M25" s="6"/>
      <c r="N25" s="7"/>
      <c r="O25" s="6"/>
      <c r="P25" s="6"/>
    </row>
    <row r="26" spans="1:16" ht="61.5" x14ac:dyDescent="0.45">
      <c r="A26" s="17">
        <v>6</v>
      </c>
      <c r="B26" s="18" t="s">
        <v>14</v>
      </c>
      <c r="C26" s="18" t="s">
        <v>60</v>
      </c>
      <c r="D26" s="19">
        <v>1375</v>
      </c>
      <c r="E26" s="20">
        <f t="shared" si="0"/>
        <v>7.5999999999999998E-2</v>
      </c>
      <c r="F26" s="20"/>
      <c r="G26" s="20"/>
      <c r="H26" s="20"/>
      <c r="I26" s="20">
        <v>7.5999999999999998E-2</v>
      </c>
      <c r="J26" s="20"/>
      <c r="K26" s="20"/>
      <c r="L26" s="5"/>
      <c r="M26" s="6"/>
      <c r="N26" s="7"/>
      <c r="O26" s="6"/>
      <c r="P26" s="6"/>
    </row>
    <row r="27" spans="1:16" ht="46.15" x14ac:dyDescent="0.45">
      <c r="A27" s="17">
        <v>7</v>
      </c>
      <c r="B27" s="18" t="s">
        <v>14</v>
      </c>
      <c r="C27" s="18" t="s">
        <v>18</v>
      </c>
      <c r="D27" s="19">
        <v>81</v>
      </c>
      <c r="E27" s="20">
        <f t="shared" si="0"/>
        <v>5.0000000000000001E-3</v>
      </c>
      <c r="F27" s="20"/>
      <c r="G27" s="20"/>
      <c r="H27" s="20"/>
      <c r="I27" s="20"/>
      <c r="J27" s="20">
        <v>5.0000000000000001E-3</v>
      </c>
      <c r="K27" s="20"/>
      <c r="L27" s="5"/>
      <c r="M27" s="6"/>
      <c r="N27" s="7"/>
      <c r="O27" s="6"/>
      <c r="P27" s="6"/>
    </row>
    <row r="28" spans="1:16" ht="61.5" x14ac:dyDescent="0.45">
      <c r="A28" s="17">
        <v>8</v>
      </c>
      <c r="B28" s="18" t="s">
        <v>14</v>
      </c>
      <c r="C28" s="18" t="s">
        <v>19</v>
      </c>
      <c r="D28" s="19">
        <v>367</v>
      </c>
      <c r="E28" s="20">
        <f t="shared" si="0"/>
        <v>0.02</v>
      </c>
      <c r="F28" s="20"/>
      <c r="G28" s="20"/>
      <c r="H28" s="20"/>
      <c r="I28" s="20"/>
      <c r="J28" s="20"/>
      <c r="K28" s="20">
        <v>0.02</v>
      </c>
      <c r="L28" s="5"/>
      <c r="M28" s="6"/>
      <c r="N28" s="7"/>
      <c r="O28" s="6"/>
      <c r="P28" s="6"/>
    </row>
    <row r="29" spans="1:16" ht="35.65" customHeight="1" x14ac:dyDescent="0.45">
      <c r="A29" s="22" t="s">
        <v>61</v>
      </c>
      <c r="B29" s="22"/>
      <c r="C29" s="22"/>
      <c r="D29" s="16">
        <f>SUM(D30:D31)</f>
        <v>4886</v>
      </c>
      <c r="E29" s="15">
        <f t="shared" si="0"/>
        <v>0.26900000000000002</v>
      </c>
      <c r="F29" s="15"/>
      <c r="G29" s="15"/>
      <c r="H29" s="15"/>
      <c r="I29" s="15">
        <f t="shared" ref="I29:J29" si="5">SUM(I30:I31)</f>
        <v>0.16200000000000001</v>
      </c>
      <c r="J29" s="15">
        <f t="shared" si="5"/>
        <v>0.107</v>
      </c>
      <c r="K29" s="15"/>
      <c r="L29" s="5"/>
      <c r="M29" s="6"/>
      <c r="N29" s="7"/>
      <c r="O29" s="6"/>
      <c r="P29" s="6"/>
    </row>
    <row r="30" spans="1:16" ht="30.75" x14ac:dyDescent="0.45">
      <c r="A30" s="17">
        <v>1</v>
      </c>
      <c r="B30" s="18" t="s">
        <v>20</v>
      </c>
      <c r="C30" s="18" t="s">
        <v>21</v>
      </c>
      <c r="D30" s="19">
        <v>2938</v>
      </c>
      <c r="E30" s="20">
        <f>SUM(F30:K30)</f>
        <v>0.16200000000000001</v>
      </c>
      <c r="F30" s="20"/>
      <c r="G30" s="20"/>
      <c r="H30" s="20"/>
      <c r="I30" s="20">
        <v>0.16200000000000001</v>
      </c>
      <c r="J30" s="20"/>
      <c r="K30" s="20"/>
      <c r="L30" s="5"/>
      <c r="M30" s="6"/>
      <c r="N30" s="7"/>
      <c r="O30" s="6"/>
      <c r="P30" s="6"/>
    </row>
    <row r="31" spans="1:16" ht="82.15" customHeight="1" x14ac:dyDescent="0.45">
      <c r="A31" s="17">
        <v>2</v>
      </c>
      <c r="B31" s="18" t="s">
        <v>20</v>
      </c>
      <c r="C31" s="18" t="s">
        <v>63</v>
      </c>
      <c r="D31" s="19">
        <v>1948</v>
      </c>
      <c r="E31" s="20">
        <f t="shared" si="0"/>
        <v>0.107</v>
      </c>
      <c r="F31" s="20"/>
      <c r="G31" s="20"/>
      <c r="H31" s="20"/>
      <c r="I31" s="20"/>
      <c r="J31" s="20">
        <v>0.107</v>
      </c>
      <c r="K31" s="20"/>
      <c r="L31" s="5"/>
      <c r="M31" s="6"/>
      <c r="N31" s="7"/>
      <c r="O31" s="6"/>
      <c r="P31" s="6"/>
    </row>
    <row r="32" spans="1:16" ht="35.25" customHeight="1" x14ac:dyDescent="0.45">
      <c r="A32" s="22" t="s">
        <v>62</v>
      </c>
      <c r="B32" s="22"/>
      <c r="C32" s="22"/>
      <c r="D32" s="16">
        <f>SUM(D33)</f>
        <v>800</v>
      </c>
      <c r="E32" s="15">
        <f t="shared" si="0"/>
        <v>4.3999999999999997E-2</v>
      </c>
      <c r="F32" s="15"/>
      <c r="G32" s="15">
        <f t="shared" ref="G32" si="6">SUM(G33)</f>
        <v>4.3999999999999997E-2</v>
      </c>
      <c r="H32" s="15"/>
      <c r="I32" s="15"/>
      <c r="J32" s="15"/>
      <c r="K32" s="15"/>
      <c r="L32" s="5"/>
      <c r="M32" s="6"/>
      <c r="N32" s="7"/>
      <c r="O32" s="6"/>
      <c r="P32" s="6"/>
    </row>
    <row r="33" spans="1:16 1027:1027" ht="46.15" x14ac:dyDescent="0.45">
      <c r="A33" s="17">
        <v>1</v>
      </c>
      <c r="B33" s="18" t="s">
        <v>22</v>
      </c>
      <c r="C33" s="18" t="s">
        <v>64</v>
      </c>
      <c r="D33" s="19">
        <v>800</v>
      </c>
      <c r="E33" s="20">
        <f t="shared" si="0"/>
        <v>4.3999999999999997E-2</v>
      </c>
      <c r="F33" s="20"/>
      <c r="G33" s="20">
        <v>4.3999999999999997E-2</v>
      </c>
      <c r="H33" s="20"/>
      <c r="I33" s="20"/>
      <c r="J33" s="20"/>
      <c r="K33" s="20"/>
      <c r="L33" s="5"/>
      <c r="M33" s="6"/>
      <c r="N33" s="7"/>
      <c r="O33" s="6"/>
      <c r="P33" s="6"/>
    </row>
    <row r="34" spans="1:16 1027:1027" ht="36.4" customHeight="1" x14ac:dyDescent="0.45">
      <c r="A34" s="22" t="s">
        <v>65</v>
      </c>
      <c r="B34" s="22"/>
      <c r="C34" s="22"/>
      <c r="D34" s="16">
        <f>SUM(D35:D36)</f>
        <v>3477</v>
      </c>
      <c r="E34" s="15">
        <f t="shared" si="0"/>
        <v>0.192</v>
      </c>
      <c r="F34" s="15"/>
      <c r="G34" s="15"/>
      <c r="H34" s="15"/>
      <c r="I34" s="15"/>
      <c r="J34" s="15">
        <f t="shared" ref="J34" si="7">SUM(J35:J36)</f>
        <v>0.192</v>
      </c>
      <c r="K34" s="15"/>
      <c r="L34" s="5"/>
      <c r="M34" s="6"/>
      <c r="N34" s="7"/>
      <c r="O34" s="6"/>
      <c r="P34" s="6"/>
    </row>
    <row r="35" spans="1:16 1027:1027" ht="46.15" x14ac:dyDescent="0.45">
      <c r="A35" s="17">
        <v>1</v>
      </c>
      <c r="B35" s="18" t="s">
        <v>66</v>
      </c>
      <c r="C35" s="18" t="s">
        <v>67</v>
      </c>
      <c r="D35" s="19">
        <v>3477</v>
      </c>
      <c r="E35" s="20">
        <f t="shared" si="0"/>
        <v>0.192</v>
      </c>
      <c r="F35" s="20"/>
      <c r="G35" s="20"/>
      <c r="H35" s="20"/>
      <c r="I35" s="20"/>
      <c r="J35" s="20">
        <v>0.192</v>
      </c>
      <c r="K35" s="20"/>
      <c r="L35" s="5"/>
      <c r="M35" s="6"/>
      <c r="N35" s="7"/>
      <c r="O35" s="6"/>
      <c r="P35" s="6"/>
    </row>
    <row r="36" spans="1:16 1027:1027" ht="138.4" x14ac:dyDescent="0.45">
      <c r="A36" s="17">
        <v>2</v>
      </c>
      <c r="B36" s="18" t="s">
        <v>66</v>
      </c>
      <c r="C36" s="18" t="s">
        <v>94</v>
      </c>
      <c r="D36" s="19"/>
      <c r="E36" s="20"/>
      <c r="F36" s="20"/>
      <c r="G36" s="20"/>
      <c r="H36" s="20"/>
      <c r="I36" s="20"/>
      <c r="J36" s="20"/>
      <c r="K36" s="20"/>
      <c r="L36" s="5"/>
      <c r="M36" s="6"/>
      <c r="N36" s="7"/>
      <c r="O36" s="6"/>
      <c r="P36" s="6"/>
    </row>
    <row r="37" spans="1:16 1027:1027" ht="36.4" customHeight="1" x14ac:dyDescent="0.45">
      <c r="A37" s="22" t="s">
        <v>68</v>
      </c>
      <c r="B37" s="22"/>
      <c r="C37" s="22"/>
      <c r="D37" s="16">
        <f>SUM(D38:D56)</f>
        <v>37865</v>
      </c>
      <c r="E37" s="15">
        <f t="shared" si="0"/>
        <v>2.0870000000000002</v>
      </c>
      <c r="F37" s="15"/>
      <c r="G37" s="15">
        <f t="shared" ref="G37:I37" si="8">SUM(G38:G56)</f>
        <v>1.4780000000000002</v>
      </c>
      <c r="H37" s="15">
        <f t="shared" si="8"/>
        <v>0.497</v>
      </c>
      <c r="I37" s="15">
        <f t="shared" si="8"/>
        <v>0.112</v>
      </c>
      <c r="J37" s="15"/>
      <c r="K37" s="15"/>
      <c r="L37" s="5"/>
      <c r="M37" s="6"/>
      <c r="N37" s="7"/>
      <c r="O37" s="6"/>
      <c r="P37" s="6"/>
      <c r="AMM37" s="9"/>
    </row>
    <row r="38" spans="1:16 1027:1027" ht="30.75" x14ac:dyDescent="0.45">
      <c r="A38" s="17">
        <v>1</v>
      </c>
      <c r="B38" s="18" t="s">
        <v>23</v>
      </c>
      <c r="C38" s="18" t="s">
        <v>69</v>
      </c>
      <c r="D38" s="19">
        <v>2296</v>
      </c>
      <c r="E38" s="20">
        <f t="shared" si="0"/>
        <v>0.127</v>
      </c>
      <c r="F38" s="20"/>
      <c r="G38" s="20">
        <v>0.127</v>
      </c>
      <c r="H38" s="20"/>
      <c r="I38" s="20"/>
      <c r="J38" s="20"/>
      <c r="K38" s="20"/>
      <c r="L38" s="5"/>
      <c r="M38" s="6"/>
      <c r="N38" s="7"/>
      <c r="O38" s="6"/>
      <c r="P38" s="6"/>
      <c r="AMM38" s="9"/>
    </row>
    <row r="39" spans="1:16 1027:1027" ht="30.75" x14ac:dyDescent="0.45">
      <c r="A39" s="17">
        <v>2</v>
      </c>
      <c r="B39" s="18" t="s">
        <v>23</v>
      </c>
      <c r="C39" s="18" t="s">
        <v>70</v>
      </c>
      <c r="D39" s="19">
        <v>2874</v>
      </c>
      <c r="E39" s="20">
        <f t="shared" si="0"/>
        <v>0.158</v>
      </c>
      <c r="F39" s="20"/>
      <c r="G39" s="20">
        <v>0.158</v>
      </c>
      <c r="H39" s="20"/>
      <c r="I39" s="20"/>
      <c r="J39" s="20"/>
      <c r="K39" s="20"/>
      <c r="L39" s="5"/>
      <c r="M39" s="6"/>
      <c r="N39" s="7"/>
      <c r="O39" s="6"/>
      <c r="P39" s="6"/>
      <c r="AMM39" s="9"/>
    </row>
    <row r="40" spans="1:16 1027:1027" ht="30.75" x14ac:dyDescent="0.45">
      <c r="A40" s="17">
        <v>3</v>
      </c>
      <c r="B40" s="18" t="s">
        <v>23</v>
      </c>
      <c r="C40" s="18" t="s">
        <v>82</v>
      </c>
      <c r="D40" s="19">
        <v>2867</v>
      </c>
      <c r="E40" s="20">
        <f t="shared" si="0"/>
        <v>0.158</v>
      </c>
      <c r="F40" s="20"/>
      <c r="G40" s="20">
        <v>0.158</v>
      </c>
      <c r="H40" s="20"/>
      <c r="I40" s="20"/>
      <c r="J40" s="20"/>
      <c r="K40" s="20"/>
      <c r="L40" s="5"/>
      <c r="M40" s="6"/>
      <c r="N40" s="7"/>
      <c r="O40" s="6"/>
      <c r="P40" s="6"/>
      <c r="AMM40" s="9"/>
    </row>
    <row r="41" spans="1:16 1027:1027" ht="30.75" x14ac:dyDescent="0.45">
      <c r="A41" s="17">
        <v>4</v>
      </c>
      <c r="B41" s="18" t="s">
        <v>23</v>
      </c>
      <c r="C41" s="18" t="s">
        <v>111</v>
      </c>
      <c r="D41" s="19">
        <v>2874</v>
      </c>
      <c r="E41" s="20">
        <f t="shared" ref="E41:E72" si="9">SUM(F41:K41)</f>
        <v>0.158</v>
      </c>
      <c r="F41" s="20"/>
      <c r="G41" s="20">
        <v>0.158</v>
      </c>
      <c r="H41" s="20"/>
      <c r="I41" s="20"/>
      <c r="J41" s="20"/>
      <c r="K41" s="20"/>
      <c r="L41" s="5"/>
      <c r="M41" s="6"/>
      <c r="N41" s="7"/>
      <c r="O41" s="6"/>
      <c r="P41" s="6"/>
      <c r="AMM41" s="9"/>
    </row>
    <row r="42" spans="1:16 1027:1027" ht="30.75" x14ac:dyDescent="0.45">
      <c r="A42" s="17">
        <v>5</v>
      </c>
      <c r="B42" s="18" t="s">
        <v>23</v>
      </c>
      <c r="C42" s="18" t="s">
        <v>71</v>
      </c>
      <c r="D42" s="19">
        <v>2856</v>
      </c>
      <c r="E42" s="20">
        <f t="shared" si="9"/>
        <v>0.157</v>
      </c>
      <c r="F42" s="20"/>
      <c r="G42" s="20">
        <v>0.157</v>
      </c>
      <c r="H42" s="20"/>
      <c r="I42" s="20"/>
      <c r="J42" s="20"/>
      <c r="K42" s="20"/>
      <c r="L42" s="5"/>
      <c r="M42" s="6"/>
      <c r="N42" s="7"/>
      <c r="O42" s="6"/>
      <c r="P42" s="6"/>
      <c r="AMM42" s="9"/>
    </row>
    <row r="43" spans="1:16 1027:1027" ht="30.75" x14ac:dyDescent="0.45">
      <c r="A43" s="17">
        <v>6</v>
      </c>
      <c r="B43" s="18" t="s">
        <v>23</v>
      </c>
      <c r="C43" s="18" t="s">
        <v>72</v>
      </c>
      <c r="D43" s="19">
        <v>1996</v>
      </c>
      <c r="E43" s="20">
        <f t="shared" si="9"/>
        <v>0.11</v>
      </c>
      <c r="F43" s="20"/>
      <c r="G43" s="20">
        <v>0.11</v>
      </c>
      <c r="H43" s="20"/>
      <c r="I43" s="20"/>
      <c r="J43" s="20"/>
      <c r="K43" s="20"/>
      <c r="L43" s="5"/>
      <c r="M43" s="6"/>
      <c r="N43" s="7"/>
      <c r="O43" s="6"/>
      <c r="P43" s="6"/>
      <c r="AMM43" s="9"/>
    </row>
    <row r="44" spans="1:16 1027:1027" ht="30.75" x14ac:dyDescent="0.45">
      <c r="A44" s="17">
        <v>7</v>
      </c>
      <c r="B44" s="18" t="s">
        <v>23</v>
      </c>
      <c r="C44" s="18" t="s">
        <v>73</v>
      </c>
      <c r="D44" s="19">
        <v>1973</v>
      </c>
      <c r="E44" s="20">
        <f t="shared" si="9"/>
        <v>0.109</v>
      </c>
      <c r="F44" s="20"/>
      <c r="G44" s="20">
        <v>0.109</v>
      </c>
      <c r="H44" s="20"/>
      <c r="I44" s="20"/>
      <c r="J44" s="20"/>
      <c r="K44" s="20"/>
      <c r="L44" s="5"/>
      <c r="M44" s="6"/>
      <c r="N44" s="7"/>
      <c r="O44" s="6"/>
      <c r="P44" s="6"/>
      <c r="AMM44" s="9"/>
    </row>
    <row r="45" spans="1:16 1027:1027" ht="46.15" x14ac:dyDescent="0.45">
      <c r="A45" s="17">
        <v>8</v>
      </c>
      <c r="B45" s="18" t="s">
        <v>23</v>
      </c>
      <c r="C45" s="18" t="s">
        <v>74</v>
      </c>
      <c r="D45" s="19">
        <v>2067</v>
      </c>
      <c r="E45" s="20">
        <f t="shared" si="9"/>
        <v>0.114</v>
      </c>
      <c r="F45" s="20"/>
      <c r="G45" s="20">
        <v>0.114</v>
      </c>
      <c r="H45" s="20"/>
      <c r="I45" s="20"/>
      <c r="J45" s="20"/>
      <c r="K45" s="20"/>
      <c r="L45" s="5"/>
      <c r="M45" s="6"/>
      <c r="N45" s="7"/>
      <c r="O45" s="6"/>
      <c r="P45" s="6"/>
      <c r="AMM45" s="9"/>
    </row>
    <row r="46" spans="1:16 1027:1027" ht="30.75" x14ac:dyDescent="0.45">
      <c r="A46" s="17">
        <v>9</v>
      </c>
      <c r="B46" s="18" t="s">
        <v>23</v>
      </c>
      <c r="C46" s="18" t="s">
        <v>24</v>
      </c>
      <c r="D46" s="19">
        <v>2667</v>
      </c>
      <c r="E46" s="20">
        <f t="shared" si="9"/>
        <v>0.14699999999999999</v>
      </c>
      <c r="F46" s="20"/>
      <c r="G46" s="20">
        <v>0.14699999999999999</v>
      </c>
      <c r="H46" s="20"/>
      <c r="I46" s="20"/>
      <c r="J46" s="20"/>
      <c r="K46" s="20"/>
      <c r="L46" s="5"/>
      <c r="M46" s="6"/>
      <c r="N46" s="7"/>
      <c r="O46" s="6"/>
      <c r="P46" s="6"/>
      <c r="AMM46" s="9"/>
    </row>
    <row r="47" spans="1:16 1027:1027" ht="30.75" x14ac:dyDescent="0.45">
      <c r="A47" s="17">
        <v>10</v>
      </c>
      <c r="B47" s="18" t="s">
        <v>23</v>
      </c>
      <c r="C47" s="18" t="s">
        <v>25</v>
      </c>
      <c r="D47" s="19">
        <v>1295</v>
      </c>
      <c r="E47" s="20">
        <f t="shared" si="9"/>
        <v>7.0999999999999994E-2</v>
      </c>
      <c r="F47" s="20"/>
      <c r="G47" s="20">
        <v>7.0999999999999994E-2</v>
      </c>
      <c r="H47" s="20"/>
      <c r="I47" s="20"/>
      <c r="J47" s="20"/>
      <c r="K47" s="20"/>
      <c r="L47" s="5"/>
      <c r="M47" s="6"/>
      <c r="N47" s="7"/>
      <c r="O47" s="6"/>
      <c r="P47" s="6"/>
      <c r="AMM47" s="9"/>
    </row>
    <row r="48" spans="1:16 1027:1027" ht="30.75" x14ac:dyDescent="0.45">
      <c r="A48" s="17">
        <v>11</v>
      </c>
      <c r="B48" s="18" t="s">
        <v>23</v>
      </c>
      <c r="C48" s="18" t="s">
        <v>26</v>
      </c>
      <c r="D48" s="19">
        <v>1122</v>
      </c>
      <c r="E48" s="20">
        <f t="shared" si="9"/>
        <v>6.2E-2</v>
      </c>
      <c r="F48" s="20"/>
      <c r="G48" s="20">
        <v>6.2E-2</v>
      </c>
      <c r="H48" s="20"/>
      <c r="I48" s="20"/>
      <c r="J48" s="20"/>
      <c r="K48" s="20"/>
      <c r="L48" s="5"/>
      <c r="M48" s="6"/>
      <c r="N48" s="7"/>
      <c r="O48" s="6"/>
      <c r="P48" s="6"/>
    </row>
    <row r="49" spans="1:16 1027:1027" ht="30.75" x14ac:dyDescent="0.45">
      <c r="A49" s="17">
        <v>12</v>
      </c>
      <c r="B49" s="18" t="s">
        <v>23</v>
      </c>
      <c r="C49" s="18" t="s">
        <v>27</v>
      </c>
      <c r="D49" s="19">
        <v>644</v>
      </c>
      <c r="E49" s="20">
        <f t="shared" si="9"/>
        <v>3.5999999999999997E-2</v>
      </c>
      <c r="F49" s="20"/>
      <c r="G49" s="20">
        <v>3.5999999999999997E-2</v>
      </c>
      <c r="H49" s="20"/>
      <c r="I49" s="20"/>
      <c r="J49" s="20"/>
      <c r="K49" s="20"/>
      <c r="L49" s="5"/>
      <c r="M49" s="6"/>
      <c r="N49" s="7"/>
      <c r="O49" s="6"/>
      <c r="P49" s="6"/>
    </row>
    <row r="50" spans="1:16 1027:1027" ht="92.25" x14ac:dyDescent="0.45">
      <c r="A50" s="17">
        <v>13</v>
      </c>
      <c r="B50" s="18" t="s">
        <v>23</v>
      </c>
      <c r="C50" s="18" t="s">
        <v>75</v>
      </c>
      <c r="D50" s="19">
        <v>1294</v>
      </c>
      <c r="E50" s="20">
        <f t="shared" si="9"/>
        <v>7.0999999999999994E-2</v>
      </c>
      <c r="F50" s="20"/>
      <c r="G50" s="20">
        <v>7.0999999999999994E-2</v>
      </c>
      <c r="H50" s="20"/>
      <c r="I50" s="20"/>
      <c r="J50" s="20"/>
      <c r="K50" s="20"/>
      <c r="L50" s="5"/>
      <c r="M50" s="6"/>
      <c r="N50" s="7"/>
      <c r="O50" s="6"/>
      <c r="P50" s="6"/>
    </row>
    <row r="51" spans="1:16 1027:1027" ht="30.75" x14ac:dyDescent="0.45">
      <c r="A51" s="17">
        <v>14</v>
      </c>
      <c r="B51" s="18" t="s">
        <v>23</v>
      </c>
      <c r="C51" s="18" t="s">
        <v>109</v>
      </c>
      <c r="D51" s="19">
        <v>2019</v>
      </c>
      <c r="E51" s="20">
        <f t="shared" si="9"/>
        <v>0.111</v>
      </c>
      <c r="F51" s="20"/>
      <c r="G51" s="20"/>
      <c r="H51" s="20">
        <v>0.111</v>
      </c>
      <c r="I51" s="20"/>
      <c r="J51" s="20"/>
      <c r="K51" s="20"/>
      <c r="L51" s="5"/>
      <c r="M51" s="6"/>
      <c r="N51" s="7"/>
      <c r="O51" s="6"/>
      <c r="P51" s="6"/>
      <c r="AMM51" s="9"/>
    </row>
    <row r="52" spans="1:16 1027:1027" ht="30.75" x14ac:dyDescent="0.45">
      <c r="A52" s="17">
        <v>15</v>
      </c>
      <c r="B52" s="18" t="s">
        <v>23</v>
      </c>
      <c r="C52" s="18" t="s">
        <v>83</v>
      </c>
      <c r="D52" s="19">
        <v>1987</v>
      </c>
      <c r="E52" s="20">
        <f t="shared" si="9"/>
        <v>0.11</v>
      </c>
      <c r="F52" s="20"/>
      <c r="G52" s="20"/>
      <c r="H52" s="20">
        <v>0.11</v>
      </c>
      <c r="I52" s="20"/>
      <c r="J52" s="20"/>
      <c r="K52" s="20"/>
      <c r="L52" s="5"/>
      <c r="M52" s="6"/>
      <c r="N52" s="7"/>
      <c r="O52" s="6"/>
      <c r="P52" s="6"/>
      <c r="AMM52" s="9"/>
    </row>
    <row r="53" spans="1:16 1027:1027" ht="30.75" x14ac:dyDescent="0.45">
      <c r="A53" s="17">
        <v>16</v>
      </c>
      <c r="B53" s="18" t="s">
        <v>23</v>
      </c>
      <c r="C53" s="18" t="s">
        <v>76</v>
      </c>
      <c r="D53" s="19">
        <v>2015</v>
      </c>
      <c r="E53" s="20">
        <f t="shared" si="9"/>
        <v>0.111</v>
      </c>
      <c r="F53" s="20"/>
      <c r="G53" s="20"/>
      <c r="H53" s="20">
        <v>0.111</v>
      </c>
      <c r="I53" s="20"/>
      <c r="J53" s="20"/>
      <c r="K53" s="20"/>
      <c r="L53" s="5"/>
      <c r="M53" s="6"/>
      <c r="N53" s="7"/>
      <c r="O53" s="6"/>
      <c r="P53" s="6"/>
      <c r="AMM53" s="10"/>
    </row>
    <row r="54" spans="1:16 1027:1027" ht="30.75" x14ac:dyDescent="0.45">
      <c r="A54" s="17">
        <v>17</v>
      </c>
      <c r="B54" s="18" t="s">
        <v>23</v>
      </c>
      <c r="C54" s="18" t="s">
        <v>28</v>
      </c>
      <c r="D54" s="19">
        <v>2443</v>
      </c>
      <c r="E54" s="20">
        <f t="shared" si="9"/>
        <v>0.13500000000000001</v>
      </c>
      <c r="F54" s="20"/>
      <c r="G54" s="20"/>
      <c r="H54" s="20">
        <v>0.13500000000000001</v>
      </c>
      <c r="I54" s="20"/>
      <c r="J54" s="20"/>
      <c r="K54" s="20"/>
      <c r="L54" s="5"/>
      <c r="M54" s="6"/>
      <c r="N54" s="7"/>
      <c r="O54" s="6"/>
      <c r="P54" s="6"/>
    </row>
    <row r="55" spans="1:16 1027:1027" ht="30.75" x14ac:dyDescent="0.45">
      <c r="A55" s="17">
        <v>18</v>
      </c>
      <c r="B55" s="18" t="s">
        <v>23</v>
      </c>
      <c r="C55" s="18" t="s">
        <v>29</v>
      </c>
      <c r="D55" s="19">
        <v>543</v>
      </c>
      <c r="E55" s="20">
        <f t="shared" si="9"/>
        <v>0.03</v>
      </c>
      <c r="F55" s="20"/>
      <c r="G55" s="20"/>
      <c r="H55" s="20">
        <v>0.03</v>
      </c>
      <c r="I55" s="20"/>
      <c r="J55" s="20"/>
      <c r="K55" s="20"/>
      <c r="L55" s="5"/>
      <c r="M55" s="6"/>
      <c r="N55" s="7"/>
      <c r="O55" s="6"/>
      <c r="P55" s="6"/>
      <c r="AMM55" s="9"/>
    </row>
    <row r="56" spans="1:16 1027:1027" ht="46.15" x14ac:dyDescent="0.45">
      <c r="A56" s="17">
        <v>19</v>
      </c>
      <c r="B56" s="18" t="s">
        <v>23</v>
      </c>
      <c r="C56" s="18" t="s">
        <v>77</v>
      </c>
      <c r="D56" s="19">
        <v>2033</v>
      </c>
      <c r="E56" s="20">
        <f t="shared" si="9"/>
        <v>0.112</v>
      </c>
      <c r="F56" s="20"/>
      <c r="G56" s="20"/>
      <c r="H56" s="20"/>
      <c r="I56" s="20">
        <v>0.112</v>
      </c>
      <c r="J56" s="20"/>
      <c r="K56" s="20"/>
      <c r="L56" s="5"/>
      <c r="M56" s="6"/>
      <c r="N56" s="7"/>
      <c r="O56" s="6"/>
      <c r="P56" s="6"/>
    </row>
    <row r="57" spans="1:16 1027:1027" ht="33" customHeight="1" x14ac:dyDescent="0.45">
      <c r="A57" s="22" t="s">
        <v>81</v>
      </c>
      <c r="B57" s="22"/>
      <c r="C57" s="22"/>
      <c r="D57" s="16">
        <f>SUM(D58)</f>
        <v>2505</v>
      </c>
      <c r="E57" s="15">
        <f t="shared" si="9"/>
        <v>0.13800000000000001</v>
      </c>
      <c r="F57" s="15"/>
      <c r="G57" s="15"/>
      <c r="H57" s="15"/>
      <c r="I57" s="15">
        <f t="shared" ref="I57" si="10">SUM(I58)</f>
        <v>0.13800000000000001</v>
      </c>
      <c r="J57" s="15"/>
      <c r="K57" s="15"/>
      <c r="L57" s="5"/>
      <c r="M57" s="6"/>
      <c r="N57" s="7"/>
      <c r="O57" s="6"/>
      <c r="P57" s="6"/>
    </row>
    <row r="58" spans="1:16 1027:1027" ht="30.75" x14ac:dyDescent="0.45">
      <c r="A58" s="17">
        <v>1</v>
      </c>
      <c r="B58" s="18" t="s">
        <v>84</v>
      </c>
      <c r="C58" s="18" t="s">
        <v>30</v>
      </c>
      <c r="D58" s="19">
        <v>2505</v>
      </c>
      <c r="E58" s="20">
        <f t="shared" si="9"/>
        <v>0.13800000000000001</v>
      </c>
      <c r="F58" s="20"/>
      <c r="G58" s="20"/>
      <c r="H58" s="20"/>
      <c r="I58" s="20">
        <v>0.13800000000000001</v>
      </c>
      <c r="J58" s="20"/>
      <c r="K58" s="20"/>
      <c r="L58" s="5"/>
      <c r="M58" s="6"/>
      <c r="N58" s="7"/>
      <c r="O58" s="6"/>
      <c r="P58" s="6"/>
    </row>
    <row r="59" spans="1:16 1027:1027" ht="33.4" customHeight="1" x14ac:dyDescent="0.45">
      <c r="A59" s="22" t="s">
        <v>85</v>
      </c>
      <c r="B59" s="22"/>
      <c r="C59" s="22"/>
      <c r="D59" s="16">
        <f>SUM(D60:D63)</f>
        <v>4931</v>
      </c>
      <c r="E59" s="15">
        <f t="shared" si="9"/>
        <v>0.27200000000000002</v>
      </c>
      <c r="F59" s="15"/>
      <c r="G59" s="15"/>
      <c r="H59" s="15">
        <f t="shared" ref="H59:K59" si="11">SUM(H60:H63)</f>
        <v>0.08</v>
      </c>
      <c r="I59" s="15">
        <f t="shared" si="11"/>
        <v>6.3E-2</v>
      </c>
      <c r="J59" s="15"/>
      <c r="K59" s="15">
        <f t="shared" si="11"/>
        <v>0.129</v>
      </c>
      <c r="L59" s="5"/>
      <c r="M59" s="6"/>
      <c r="N59" s="7"/>
      <c r="O59" s="6"/>
      <c r="P59" s="6"/>
    </row>
    <row r="60" spans="1:16 1027:1027" ht="36" customHeight="1" x14ac:dyDescent="0.45">
      <c r="A60" s="17">
        <v>1</v>
      </c>
      <c r="B60" s="18" t="s">
        <v>86</v>
      </c>
      <c r="C60" s="18" t="s">
        <v>31</v>
      </c>
      <c r="D60" s="19">
        <v>1454</v>
      </c>
      <c r="E60" s="20">
        <f t="shared" si="9"/>
        <v>0.08</v>
      </c>
      <c r="F60" s="20"/>
      <c r="G60" s="20"/>
      <c r="H60" s="20">
        <v>0.08</v>
      </c>
      <c r="I60" s="20"/>
      <c r="J60" s="20"/>
      <c r="K60" s="20"/>
      <c r="L60" s="5"/>
      <c r="M60" s="6"/>
      <c r="N60" s="7"/>
      <c r="O60" s="6"/>
      <c r="P60" s="6"/>
    </row>
    <row r="61" spans="1:16 1027:1027" ht="30.75" x14ac:dyDescent="0.45">
      <c r="A61" s="17">
        <v>2</v>
      </c>
      <c r="B61" s="18" t="s">
        <v>86</v>
      </c>
      <c r="C61" s="18" t="s">
        <v>32</v>
      </c>
      <c r="D61" s="19">
        <v>1136</v>
      </c>
      <c r="E61" s="20">
        <f t="shared" si="9"/>
        <v>6.3E-2</v>
      </c>
      <c r="F61" s="20"/>
      <c r="G61" s="20"/>
      <c r="H61" s="20"/>
      <c r="I61" s="20">
        <v>6.3E-2</v>
      </c>
      <c r="J61" s="20"/>
      <c r="K61" s="20"/>
      <c r="L61" s="5"/>
      <c r="M61" s="6"/>
      <c r="N61" s="7"/>
      <c r="O61" s="6"/>
      <c r="P61" s="6"/>
    </row>
    <row r="62" spans="1:16 1027:1027" ht="46.15" x14ac:dyDescent="0.45">
      <c r="A62" s="17">
        <v>3</v>
      </c>
      <c r="B62" s="18" t="s">
        <v>86</v>
      </c>
      <c r="C62" s="18" t="s">
        <v>87</v>
      </c>
      <c r="D62" s="19">
        <v>951</v>
      </c>
      <c r="E62" s="20">
        <f t="shared" si="9"/>
        <v>5.1999999999999998E-2</v>
      </c>
      <c r="F62" s="20"/>
      <c r="G62" s="20"/>
      <c r="H62" s="20"/>
      <c r="I62" s="20"/>
      <c r="J62" s="20"/>
      <c r="K62" s="20">
        <v>5.1999999999999998E-2</v>
      </c>
      <c r="L62" s="5"/>
      <c r="M62" s="6"/>
      <c r="N62" s="7"/>
      <c r="O62" s="6"/>
      <c r="P62" s="6"/>
    </row>
    <row r="63" spans="1:16 1027:1027" ht="46.15" x14ac:dyDescent="0.45">
      <c r="A63" s="17">
        <v>4</v>
      </c>
      <c r="B63" s="18" t="s">
        <v>86</v>
      </c>
      <c r="C63" s="18" t="s">
        <v>33</v>
      </c>
      <c r="D63" s="19">
        <v>1390</v>
      </c>
      <c r="E63" s="20">
        <f t="shared" si="9"/>
        <v>7.6999999999999999E-2</v>
      </c>
      <c r="F63" s="20"/>
      <c r="G63" s="20"/>
      <c r="H63" s="20"/>
      <c r="I63" s="20"/>
      <c r="J63" s="20"/>
      <c r="K63" s="20">
        <v>7.6999999999999999E-2</v>
      </c>
      <c r="L63" s="5"/>
      <c r="M63" s="6"/>
      <c r="N63" s="7"/>
      <c r="O63" s="6"/>
      <c r="P63" s="6"/>
    </row>
    <row r="64" spans="1:16 1027:1027" ht="33.4" customHeight="1" x14ac:dyDescent="0.45">
      <c r="A64" s="22" t="s">
        <v>78</v>
      </c>
      <c r="B64" s="22"/>
      <c r="C64" s="22"/>
      <c r="D64" s="16">
        <f>SUM(D65:D66)</f>
        <v>2574</v>
      </c>
      <c r="E64" s="15">
        <f t="shared" si="9"/>
        <v>0.14200000000000002</v>
      </c>
      <c r="F64" s="15"/>
      <c r="G64" s="15">
        <f t="shared" ref="G64:H64" si="12">SUM(G65:G66)</f>
        <v>9.6000000000000002E-2</v>
      </c>
      <c r="H64" s="15">
        <f t="shared" si="12"/>
        <v>4.5999999999999999E-2</v>
      </c>
      <c r="I64" s="15"/>
      <c r="J64" s="15"/>
      <c r="K64" s="15"/>
      <c r="L64" s="5"/>
      <c r="M64" s="6"/>
      <c r="N64" s="7"/>
      <c r="O64" s="6"/>
      <c r="P64" s="6"/>
    </row>
    <row r="65" spans="1:16" ht="30.75" x14ac:dyDescent="0.45">
      <c r="A65" s="17">
        <v>1</v>
      </c>
      <c r="B65" s="18" t="s">
        <v>34</v>
      </c>
      <c r="C65" s="18" t="s">
        <v>35</v>
      </c>
      <c r="D65" s="19">
        <v>1737</v>
      </c>
      <c r="E65" s="20">
        <f t="shared" si="9"/>
        <v>9.6000000000000002E-2</v>
      </c>
      <c r="F65" s="20"/>
      <c r="G65" s="20">
        <v>9.6000000000000002E-2</v>
      </c>
      <c r="H65" s="20"/>
      <c r="I65" s="20"/>
      <c r="J65" s="20"/>
      <c r="K65" s="20"/>
      <c r="L65" s="5"/>
      <c r="M65" s="6"/>
      <c r="N65" s="7"/>
      <c r="O65" s="6"/>
      <c r="P65" s="6"/>
    </row>
    <row r="66" spans="1:16" ht="30.75" x14ac:dyDescent="0.45">
      <c r="A66" s="17">
        <v>2</v>
      </c>
      <c r="B66" s="18" t="s">
        <v>34</v>
      </c>
      <c r="C66" s="18" t="s">
        <v>36</v>
      </c>
      <c r="D66" s="19">
        <v>837</v>
      </c>
      <c r="E66" s="20">
        <f t="shared" si="9"/>
        <v>4.5999999999999999E-2</v>
      </c>
      <c r="F66" s="20"/>
      <c r="G66" s="20"/>
      <c r="H66" s="20">
        <v>4.5999999999999999E-2</v>
      </c>
      <c r="I66" s="20"/>
      <c r="J66" s="20"/>
      <c r="K66" s="20"/>
      <c r="L66" s="5"/>
      <c r="M66" s="6"/>
      <c r="N66" s="7"/>
      <c r="O66" s="6"/>
      <c r="P66" s="6"/>
    </row>
    <row r="67" spans="1:16" ht="34.5" customHeight="1" x14ac:dyDescent="0.45">
      <c r="A67" s="22" t="s">
        <v>101</v>
      </c>
      <c r="B67" s="22"/>
      <c r="C67" s="22"/>
      <c r="D67" s="16">
        <f>SUM(D68:D71)</f>
        <v>2361</v>
      </c>
      <c r="E67" s="15">
        <f t="shared" si="9"/>
        <v>0.13100000000000001</v>
      </c>
      <c r="F67" s="15"/>
      <c r="G67" s="15">
        <f t="shared" ref="G67:K67" si="13">SUM(G68:G71)</f>
        <v>5.8999999999999997E-2</v>
      </c>
      <c r="H67" s="15">
        <f t="shared" si="13"/>
        <v>4.9000000000000002E-2</v>
      </c>
      <c r="I67" s="15"/>
      <c r="J67" s="15"/>
      <c r="K67" s="15">
        <f t="shared" si="13"/>
        <v>2.3E-2</v>
      </c>
      <c r="L67" s="5"/>
      <c r="M67" s="6"/>
      <c r="N67" s="7"/>
      <c r="O67" s="6"/>
      <c r="P67" s="6"/>
    </row>
    <row r="68" spans="1:16" ht="30.75" x14ac:dyDescent="0.45">
      <c r="A68" s="17">
        <v>1</v>
      </c>
      <c r="B68" s="18" t="s">
        <v>37</v>
      </c>
      <c r="C68" s="18" t="s">
        <v>38</v>
      </c>
      <c r="D68" s="19">
        <v>810</v>
      </c>
      <c r="E68" s="20">
        <f t="shared" si="9"/>
        <v>4.4999999999999998E-2</v>
      </c>
      <c r="F68" s="20"/>
      <c r="G68" s="20">
        <v>4.4999999999999998E-2</v>
      </c>
      <c r="H68" s="20"/>
      <c r="I68" s="20"/>
      <c r="J68" s="20"/>
      <c r="K68" s="20"/>
      <c r="L68" s="5"/>
      <c r="M68" s="6"/>
      <c r="N68" s="7"/>
      <c r="O68" s="6"/>
      <c r="P68" s="6"/>
    </row>
    <row r="69" spans="1:16" ht="30.75" x14ac:dyDescent="0.45">
      <c r="A69" s="17">
        <v>2</v>
      </c>
      <c r="B69" s="18" t="s">
        <v>37</v>
      </c>
      <c r="C69" s="18" t="s">
        <v>39</v>
      </c>
      <c r="D69" s="19">
        <v>251</v>
      </c>
      <c r="E69" s="20">
        <f t="shared" si="9"/>
        <v>1.4E-2</v>
      </c>
      <c r="F69" s="20"/>
      <c r="G69" s="20">
        <v>1.4E-2</v>
      </c>
      <c r="H69" s="20"/>
      <c r="I69" s="20"/>
      <c r="J69" s="20"/>
      <c r="K69" s="20"/>
      <c r="L69" s="5"/>
      <c r="M69" s="6"/>
      <c r="N69" s="7"/>
      <c r="O69" s="6"/>
      <c r="P69" s="6"/>
    </row>
    <row r="70" spans="1:16" ht="46.15" x14ac:dyDescent="0.45">
      <c r="A70" s="17">
        <v>3</v>
      </c>
      <c r="B70" s="18" t="s">
        <v>37</v>
      </c>
      <c r="C70" s="18" t="s">
        <v>79</v>
      </c>
      <c r="D70" s="19">
        <v>880</v>
      </c>
      <c r="E70" s="20">
        <f t="shared" si="9"/>
        <v>4.9000000000000002E-2</v>
      </c>
      <c r="F70" s="20"/>
      <c r="G70" s="20"/>
      <c r="H70" s="20">
        <v>4.9000000000000002E-2</v>
      </c>
      <c r="I70" s="20"/>
      <c r="J70" s="20"/>
      <c r="K70" s="20"/>
      <c r="L70" s="5"/>
      <c r="M70" s="6"/>
      <c r="N70" s="7"/>
      <c r="O70" s="6"/>
      <c r="P70" s="6"/>
    </row>
    <row r="71" spans="1:16" ht="46.15" x14ac:dyDescent="0.45">
      <c r="A71" s="17">
        <v>4</v>
      </c>
      <c r="B71" s="18" t="s">
        <v>37</v>
      </c>
      <c r="C71" s="18" t="s">
        <v>40</v>
      </c>
      <c r="D71" s="19">
        <v>420</v>
      </c>
      <c r="E71" s="20">
        <f t="shared" si="9"/>
        <v>2.3E-2</v>
      </c>
      <c r="F71" s="20"/>
      <c r="G71" s="20"/>
      <c r="H71" s="20"/>
      <c r="I71" s="20"/>
      <c r="J71" s="20"/>
      <c r="K71" s="20">
        <v>2.3E-2</v>
      </c>
      <c r="L71" s="5"/>
      <c r="M71" s="6"/>
      <c r="N71" s="7"/>
      <c r="O71" s="6"/>
      <c r="P71" s="6"/>
    </row>
    <row r="72" spans="1:16" ht="36.4" customHeight="1" x14ac:dyDescent="0.45">
      <c r="A72" s="22" t="s">
        <v>80</v>
      </c>
      <c r="B72" s="22"/>
      <c r="C72" s="22"/>
      <c r="D72" s="16">
        <f>SUM(D73:D80)</f>
        <v>23283</v>
      </c>
      <c r="E72" s="15">
        <f t="shared" si="9"/>
        <v>1.2849999999999999</v>
      </c>
      <c r="F72" s="15"/>
      <c r="G72" s="15"/>
      <c r="H72" s="15">
        <f t="shared" ref="H72:J72" si="14">SUM(H73:H80)</f>
        <v>0.66200000000000003</v>
      </c>
      <c r="I72" s="15">
        <f t="shared" si="14"/>
        <v>0.54800000000000004</v>
      </c>
      <c r="J72" s="15">
        <f t="shared" si="14"/>
        <v>7.4999999999999997E-2</v>
      </c>
      <c r="K72" s="15"/>
      <c r="L72" s="5"/>
      <c r="M72" s="6"/>
      <c r="N72" s="7"/>
      <c r="O72" s="6"/>
      <c r="P72" s="6"/>
    </row>
    <row r="73" spans="1:16" ht="76.900000000000006" x14ac:dyDescent="0.45">
      <c r="A73" s="17">
        <v>1</v>
      </c>
      <c r="B73" s="18" t="s">
        <v>41</v>
      </c>
      <c r="C73" s="18" t="s">
        <v>88</v>
      </c>
      <c r="D73" s="19">
        <v>12000</v>
      </c>
      <c r="E73" s="20">
        <f t="shared" ref="E73:E77" si="15">SUM(F73:K73)</f>
        <v>0.66200000000000003</v>
      </c>
      <c r="F73" s="20"/>
      <c r="G73" s="20"/>
      <c r="H73" s="20">
        <v>0.66200000000000003</v>
      </c>
      <c r="I73" s="20"/>
      <c r="J73" s="20"/>
      <c r="K73" s="20"/>
      <c r="L73" s="5"/>
      <c r="M73" s="6"/>
      <c r="N73" s="7"/>
      <c r="O73" s="6"/>
      <c r="P73" s="6"/>
    </row>
    <row r="74" spans="1:16" ht="76.900000000000006" x14ac:dyDescent="0.45">
      <c r="A74" s="17">
        <v>2</v>
      </c>
      <c r="B74" s="18" t="s">
        <v>41</v>
      </c>
      <c r="C74" s="18" t="s">
        <v>107</v>
      </c>
      <c r="D74" s="19">
        <v>9450</v>
      </c>
      <c r="E74" s="20">
        <f t="shared" si="15"/>
        <v>0.52100000000000002</v>
      </c>
      <c r="F74" s="20"/>
      <c r="G74" s="20"/>
      <c r="H74" s="20"/>
      <c r="I74" s="20">
        <v>0.52100000000000002</v>
      </c>
      <c r="J74" s="20"/>
      <c r="K74" s="20"/>
      <c r="L74" s="5"/>
      <c r="M74" s="6"/>
      <c r="N74" s="7"/>
      <c r="O74" s="6"/>
      <c r="P74" s="6"/>
    </row>
    <row r="75" spans="1:16" ht="92.25" x14ac:dyDescent="0.45">
      <c r="A75" s="17">
        <v>3</v>
      </c>
      <c r="B75" s="18" t="s">
        <v>41</v>
      </c>
      <c r="C75" s="18" t="s">
        <v>104</v>
      </c>
      <c r="D75" s="19">
        <v>484</v>
      </c>
      <c r="E75" s="20">
        <f t="shared" si="15"/>
        <v>2.7E-2</v>
      </c>
      <c r="F75" s="20"/>
      <c r="G75" s="20"/>
      <c r="H75" s="20"/>
      <c r="I75" s="20">
        <v>2.7E-2</v>
      </c>
      <c r="J75" s="20"/>
      <c r="K75" s="20"/>
      <c r="L75" s="5"/>
      <c r="M75" s="6"/>
      <c r="N75" s="7"/>
      <c r="O75" s="6"/>
      <c r="P75" s="6"/>
    </row>
    <row r="76" spans="1:16" ht="150.4" customHeight="1" x14ac:dyDescent="0.45">
      <c r="A76" s="17">
        <v>4</v>
      </c>
      <c r="B76" s="18" t="s">
        <v>41</v>
      </c>
      <c r="C76" s="18" t="s">
        <v>100</v>
      </c>
      <c r="D76" s="19">
        <v>483</v>
      </c>
      <c r="E76" s="20">
        <f t="shared" si="15"/>
        <v>2.7E-2</v>
      </c>
      <c r="F76" s="20"/>
      <c r="G76" s="20"/>
      <c r="H76" s="20"/>
      <c r="I76" s="20"/>
      <c r="J76" s="20">
        <v>2.7E-2</v>
      </c>
      <c r="K76" s="20"/>
      <c r="L76" s="5"/>
      <c r="M76" s="6"/>
      <c r="N76" s="7"/>
      <c r="O76" s="6"/>
      <c r="P76" s="6"/>
    </row>
    <row r="77" spans="1:16" ht="46.15" x14ac:dyDescent="0.45">
      <c r="A77" s="17">
        <v>5</v>
      </c>
      <c r="B77" s="18" t="s">
        <v>41</v>
      </c>
      <c r="C77" s="18" t="s">
        <v>105</v>
      </c>
      <c r="D77" s="19">
        <v>866</v>
      </c>
      <c r="E77" s="20">
        <f t="shared" si="15"/>
        <v>4.8000000000000001E-2</v>
      </c>
      <c r="F77" s="20"/>
      <c r="G77" s="20"/>
      <c r="H77" s="20"/>
      <c r="I77" s="20"/>
      <c r="J77" s="20">
        <v>4.8000000000000001E-2</v>
      </c>
      <c r="K77" s="20"/>
      <c r="L77" s="5"/>
      <c r="M77" s="6"/>
      <c r="N77" s="7"/>
      <c r="O77" s="6"/>
      <c r="P77" s="6"/>
    </row>
    <row r="78" spans="1:16" ht="92.25" x14ac:dyDescent="0.45">
      <c r="A78" s="17">
        <v>6</v>
      </c>
      <c r="B78" s="18" t="s">
        <v>41</v>
      </c>
      <c r="C78" s="18" t="s">
        <v>89</v>
      </c>
      <c r="D78" s="19"/>
      <c r="E78" s="20"/>
      <c r="F78" s="20"/>
      <c r="G78" s="20"/>
      <c r="H78" s="20"/>
      <c r="I78" s="20"/>
      <c r="J78" s="20"/>
      <c r="K78" s="20"/>
      <c r="L78" s="5"/>
      <c r="M78" s="6"/>
      <c r="N78" s="7"/>
      <c r="O78" s="6"/>
      <c r="P78" s="6"/>
    </row>
    <row r="79" spans="1:16" ht="46.15" x14ac:dyDescent="0.45">
      <c r="A79" s="17">
        <v>7</v>
      </c>
      <c r="B79" s="18" t="s">
        <v>41</v>
      </c>
      <c r="C79" s="18" t="s">
        <v>42</v>
      </c>
      <c r="D79" s="19"/>
      <c r="E79" s="20"/>
      <c r="F79" s="20"/>
      <c r="G79" s="20"/>
      <c r="H79" s="20"/>
      <c r="I79" s="20"/>
      <c r="J79" s="20"/>
      <c r="K79" s="20"/>
      <c r="L79" s="5"/>
      <c r="M79" s="6"/>
      <c r="N79" s="7"/>
      <c r="O79" s="6"/>
      <c r="P79" s="6"/>
    </row>
    <row r="80" spans="1:16" ht="92.25" x14ac:dyDescent="0.45">
      <c r="A80" s="17">
        <v>8</v>
      </c>
      <c r="B80" s="18" t="s">
        <v>41</v>
      </c>
      <c r="C80" s="18" t="s">
        <v>43</v>
      </c>
      <c r="D80" s="19"/>
      <c r="E80" s="20"/>
      <c r="F80" s="20"/>
      <c r="G80" s="20"/>
      <c r="H80" s="20"/>
      <c r="I80" s="20"/>
      <c r="J80" s="20"/>
      <c r="K80" s="20"/>
      <c r="L80" s="5"/>
      <c r="M80" s="6"/>
      <c r="N80" s="7"/>
      <c r="O80" s="6"/>
      <c r="P80" s="6"/>
    </row>
    <row r="81" spans="1:16" ht="16.899999999999999" customHeight="1" x14ac:dyDescent="0.45">
      <c r="A81" s="24" t="s">
        <v>44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5"/>
      <c r="M81" s="6"/>
      <c r="N81" s="7"/>
      <c r="O81" s="6"/>
      <c r="P81" s="6"/>
    </row>
    <row r="82" spans="1:16" ht="15.4" x14ac:dyDescent="0.45">
      <c r="A82" s="22" t="s">
        <v>4</v>
      </c>
      <c r="B82" s="22"/>
      <c r="C82" s="22"/>
      <c r="D82" s="14" t="s">
        <v>5</v>
      </c>
      <c r="E82" s="14" t="s">
        <v>5</v>
      </c>
      <c r="F82" s="15">
        <v>91.1</v>
      </c>
      <c r="G82" s="15">
        <v>91.4</v>
      </c>
      <c r="H82" s="15">
        <v>92.7</v>
      </c>
      <c r="I82" s="15">
        <v>92.7</v>
      </c>
      <c r="J82" s="15">
        <v>93</v>
      </c>
      <c r="K82" s="15">
        <v>94.5</v>
      </c>
      <c r="L82" s="8"/>
      <c r="M82" s="6"/>
      <c r="N82" s="7"/>
      <c r="O82" s="6"/>
      <c r="P82" s="6"/>
    </row>
    <row r="83" spans="1:16" ht="15.4" x14ac:dyDescent="0.45">
      <c r="A83" s="25" t="s">
        <v>6</v>
      </c>
      <c r="B83" s="25"/>
      <c r="C83" s="25"/>
      <c r="D83" s="16">
        <f>D84</f>
        <v>51805</v>
      </c>
      <c r="E83" s="15">
        <v>4.444</v>
      </c>
      <c r="F83" s="15">
        <v>91.1</v>
      </c>
      <c r="G83" s="15">
        <f>F83+G84</f>
        <v>93.218999999999994</v>
      </c>
      <c r="H83" s="15">
        <f>G83+H84</f>
        <v>94.49199999999999</v>
      </c>
      <c r="I83" s="15">
        <f>H83+I84</f>
        <v>95.298999999999992</v>
      </c>
      <c r="J83" s="15">
        <f>I83+J84</f>
        <v>95.543999999999997</v>
      </c>
      <c r="K83" s="15">
        <f>J83+K84</f>
        <v>95.543999999999997</v>
      </c>
      <c r="L83" s="8"/>
      <c r="M83" s="6"/>
      <c r="N83" s="7"/>
      <c r="O83" s="6"/>
      <c r="P83" s="6"/>
    </row>
    <row r="84" spans="1:16" ht="15.4" x14ac:dyDescent="0.45">
      <c r="A84" s="22" t="s">
        <v>7</v>
      </c>
      <c r="B84" s="22"/>
      <c r="C84" s="22"/>
      <c r="D84" s="16">
        <f>SUM(D85,D91,D93,D102,D105,D107,D110,D130,D132,D137,D140,D145)</f>
        <v>51805</v>
      </c>
      <c r="E84" s="15">
        <f t="shared" ref="E84:E113" si="16">SUM(F84:K84)</f>
        <v>4.444</v>
      </c>
      <c r="F84" s="15"/>
      <c r="G84" s="15">
        <f t="shared" ref="G84:J84" si="17">SUM(G85,G91,G93,G102,G105,G107,G110,G130,G132,G137,G140,G145)</f>
        <v>2.1189999999999998</v>
      </c>
      <c r="H84" s="15">
        <f t="shared" si="17"/>
        <v>1.2729999999999999</v>
      </c>
      <c r="I84" s="15">
        <f t="shared" si="17"/>
        <v>0.80699999999999994</v>
      </c>
      <c r="J84" s="15">
        <f t="shared" si="17"/>
        <v>0.245</v>
      </c>
      <c r="K84" s="15"/>
      <c r="L84" s="8"/>
      <c r="M84" s="6"/>
      <c r="N84" s="7"/>
      <c r="O84" s="6"/>
      <c r="P84" s="6"/>
    </row>
    <row r="85" spans="1:16" ht="35.65" customHeight="1" x14ac:dyDescent="0.45">
      <c r="A85" s="22" t="s">
        <v>55</v>
      </c>
      <c r="B85" s="22"/>
      <c r="C85" s="22"/>
      <c r="D85" s="16"/>
      <c r="E85" s="15"/>
      <c r="F85" s="15"/>
      <c r="G85" s="15"/>
      <c r="H85" s="15"/>
      <c r="I85" s="15"/>
      <c r="J85" s="15"/>
      <c r="K85" s="15"/>
      <c r="L85" s="5"/>
      <c r="M85" s="6"/>
      <c r="N85" s="7"/>
      <c r="O85" s="6"/>
      <c r="P85" s="6"/>
    </row>
    <row r="86" spans="1:16" ht="37.5" customHeight="1" x14ac:dyDescent="0.45">
      <c r="A86" s="17">
        <v>1</v>
      </c>
      <c r="B86" s="18" t="s">
        <v>8</v>
      </c>
      <c r="C86" s="18" t="s">
        <v>9</v>
      </c>
      <c r="D86" s="19"/>
      <c r="E86" s="20"/>
      <c r="F86" s="20"/>
      <c r="G86" s="20"/>
      <c r="H86" s="20"/>
      <c r="I86" s="20"/>
      <c r="J86" s="20"/>
      <c r="K86" s="20"/>
      <c r="L86" s="5"/>
      <c r="M86" s="6"/>
      <c r="N86" s="7"/>
      <c r="O86" s="6"/>
      <c r="P86" s="6"/>
    </row>
    <row r="87" spans="1:16" ht="36.4" customHeight="1" x14ac:dyDescent="0.45">
      <c r="A87" s="17">
        <v>2</v>
      </c>
      <c r="B87" s="18" t="s">
        <v>8</v>
      </c>
      <c r="C87" s="18" t="s">
        <v>10</v>
      </c>
      <c r="D87" s="19"/>
      <c r="E87" s="20"/>
      <c r="F87" s="20"/>
      <c r="G87" s="20"/>
      <c r="H87" s="20"/>
      <c r="I87" s="20"/>
      <c r="J87" s="20"/>
      <c r="K87" s="20"/>
      <c r="L87" s="5"/>
      <c r="M87" s="6"/>
      <c r="N87" s="7"/>
      <c r="O87" s="6"/>
      <c r="P87" s="6"/>
    </row>
    <row r="88" spans="1:16" ht="50.65" customHeight="1" x14ac:dyDescent="0.45">
      <c r="A88" s="17">
        <v>3</v>
      </c>
      <c r="B88" s="18" t="s">
        <v>8</v>
      </c>
      <c r="C88" s="18" t="s">
        <v>11</v>
      </c>
      <c r="D88" s="19"/>
      <c r="E88" s="20"/>
      <c r="F88" s="20"/>
      <c r="G88" s="20"/>
      <c r="H88" s="20"/>
      <c r="I88" s="20"/>
      <c r="J88" s="20"/>
      <c r="K88" s="20"/>
      <c r="L88" s="5"/>
      <c r="M88" s="6"/>
      <c r="N88" s="7"/>
      <c r="O88" s="6"/>
      <c r="P88" s="6"/>
    </row>
    <row r="89" spans="1:16" ht="52.9" customHeight="1" x14ac:dyDescent="0.45">
      <c r="A89" s="17">
        <v>4</v>
      </c>
      <c r="B89" s="18" t="s">
        <v>8</v>
      </c>
      <c r="C89" s="18" t="s">
        <v>12</v>
      </c>
      <c r="D89" s="19"/>
      <c r="E89" s="20"/>
      <c r="F89" s="20"/>
      <c r="G89" s="20"/>
      <c r="H89" s="20"/>
      <c r="I89" s="20"/>
      <c r="J89" s="20"/>
      <c r="K89" s="20"/>
      <c r="L89" s="5"/>
      <c r="M89" s="6"/>
      <c r="N89" s="7"/>
      <c r="O89" s="6"/>
      <c r="P89" s="6"/>
    </row>
    <row r="90" spans="1:16" ht="52.5" customHeight="1" x14ac:dyDescent="0.45">
      <c r="A90" s="17">
        <v>5</v>
      </c>
      <c r="B90" s="18" t="s">
        <v>8</v>
      </c>
      <c r="C90" s="18" t="s">
        <v>13</v>
      </c>
      <c r="D90" s="19"/>
      <c r="E90" s="20"/>
      <c r="F90" s="20"/>
      <c r="G90" s="20"/>
      <c r="H90" s="20"/>
      <c r="I90" s="20"/>
      <c r="J90" s="20"/>
      <c r="K90" s="20"/>
      <c r="L90" s="5"/>
      <c r="M90" s="6"/>
      <c r="N90" s="7"/>
      <c r="O90" s="6"/>
      <c r="P90" s="6"/>
    </row>
    <row r="91" spans="1:16" ht="36.75" customHeight="1" x14ac:dyDescent="0.45">
      <c r="A91" s="22" t="s">
        <v>98</v>
      </c>
      <c r="B91" s="22"/>
      <c r="C91" s="22"/>
      <c r="D91" s="16"/>
      <c r="E91" s="15"/>
      <c r="F91" s="15"/>
      <c r="G91" s="15"/>
      <c r="H91" s="15"/>
      <c r="I91" s="15"/>
      <c r="J91" s="15"/>
      <c r="K91" s="15"/>
      <c r="L91" s="5"/>
      <c r="M91" s="6"/>
      <c r="N91" s="7"/>
      <c r="O91" s="6"/>
      <c r="P91" s="6"/>
    </row>
    <row r="92" spans="1:16" ht="30.75" x14ac:dyDescent="0.45">
      <c r="A92" s="17">
        <v>1</v>
      </c>
      <c r="B92" s="18" t="s">
        <v>99</v>
      </c>
      <c r="C92" s="18" t="s">
        <v>56</v>
      </c>
      <c r="D92" s="19"/>
      <c r="E92" s="20"/>
      <c r="F92" s="20"/>
      <c r="G92" s="20"/>
      <c r="H92" s="20"/>
      <c r="I92" s="20"/>
      <c r="J92" s="20"/>
      <c r="K92" s="20"/>
      <c r="L92" s="5"/>
      <c r="M92" s="6"/>
      <c r="N92" s="7"/>
      <c r="O92" s="6"/>
      <c r="P92" s="6"/>
    </row>
    <row r="93" spans="1:16" ht="36.4" customHeight="1" x14ac:dyDescent="0.45">
      <c r="A93" s="22" t="s">
        <v>90</v>
      </c>
      <c r="B93" s="22"/>
      <c r="C93" s="22"/>
      <c r="D93" s="16"/>
      <c r="E93" s="15"/>
      <c r="F93" s="15"/>
      <c r="G93" s="15"/>
      <c r="H93" s="15"/>
      <c r="I93" s="15"/>
      <c r="J93" s="15"/>
      <c r="K93" s="15"/>
      <c r="L93" s="5"/>
      <c r="M93" s="6"/>
      <c r="N93" s="7"/>
      <c r="O93" s="6"/>
      <c r="P93" s="6"/>
    </row>
    <row r="94" spans="1:16" ht="46.15" x14ac:dyDescent="0.45">
      <c r="A94" s="17">
        <v>1</v>
      </c>
      <c r="B94" s="18" t="s">
        <v>14</v>
      </c>
      <c r="C94" s="18" t="s">
        <v>91</v>
      </c>
      <c r="D94" s="19"/>
      <c r="E94" s="20"/>
      <c r="F94" s="20"/>
      <c r="G94" s="20"/>
      <c r="H94" s="20"/>
      <c r="I94" s="20"/>
      <c r="J94" s="20"/>
      <c r="K94" s="20"/>
      <c r="L94" s="5"/>
      <c r="M94" s="6"/>
      <c r="N94" s="7"/>
      <c r="O94" s="6"/>
      <c r="P94" s="6"/>
    </row>
    <row r="95" spans="1:16" ht="46.15" x14ac:dyDescent="0.45">
      <c r="A95" s="17">
        <v>2</v>
      </c>
      <c r="B95" s="18" t="s">
        <v>14</v>
      </c>
      <c r="C95" s="18" t="s">
        <v>15</v>
      </c>
      <c r="D95" s="19"/>
      <c r="E95" s="20"/>
      <c r="F95" s="20"/>
      <c r="G95" s="20"/>
      <c r="H95" s="20"/>
      <c r="I95" s="20"/>
      <c r="J95" s="20"/>
      <c r="K95" s="20"/>
      <c r="L95" s="5"/>
      <c r="M95" s="6"/>
      <c r="N95" s="7"/>
      <c r="O95" s="6"/>
      <c r="P95" s="6"/>
    </row>
    <row r="96" spans="1:16" ht="46.15" x14ac:dyDescent="0.45">
      <c r="A96" s="17">
        <v>3</v>
      </c>
      <c r="B96" s="18" t="s">
        <v>14</v>
      </c>
      <c r="C96" s="18" t="s">
        <v>59</v>
      </c>
      <c r="D96" s="19"/>
      <c r="E96" s="20"/>
      <c r="F96" s="20"/>
      <c r="G96" s="20"/>
      <c r="H96" s="20"/>
      <c r="I96" s="20"/>
      <c r="J96" s="20"/>
      <c r="K96" s="20"/>
      <c r="L96" s="5"/>
      <c r="M96" s="6"/>
      <c r="N96" s="7"/>
      <c r="O96" s="6"/>
      <c r="P96" s="6"/>
    </row>
    <row r="97" spans="1:16" ht="30.75" x14ac:dyDescent="0.45">
      <c r="A97" s="17">
        <v>4</v>
      </c>
      <c r="B97" s="18" t="s">
        <v>14</v>
      </c>
      <c r="C97" s="18" t="s">
        <v>16</v>
      </c>
      <c r="D97" s="19"/>
      <c r="E97" s="20"/>
      <c r="F97" s="20"/>
      <c r="G97" s="20"/>
      <c r="H97" s="20"/>
      <c r="I97" s="20"/>
      <c r="J97" s="20"/>
      <c r="K97" s="20"/>
      <c r="L97" s="5"/>
      <c r="M97" s="6"/>
      <c r="N97" s="7"/>
      <c r="O97" s="6"/>
      <c r="P97" s="6"/>
    </row>
    <row r="98" spans="1:16" ht="30.75" x14ac:dyDescent="0.45">
      <c r="A98" s="17">
        <v>5</v>
      </c>
      <c r="B98" s="18" t="s">
        <v>14</v>
      </c>
      <c r="C98" s="18" t="s">
        <v>17</v>
      </c>
      <c r="D98" s="19"/>
      <c r="E98" s="20"/>
      <c r="F98" s="20"/>
      <c r="G98" s="20"/>
      <c r="H98" s="20"/>
      <c r="I98" s="20"/>
      <c r="J98" s="20"/>
      <c r="K98" s="20"/>
      <c r="L98" s="5"/>
      <c r="M98" s="6"/>
      <c r="N98" s="7"/>
      <c r="O98" s="6"/>
      <c r="P98" s="6"/>
    </row>
    <row r="99" spans="1:16" ht="61.5" x14ac:dyDescent="0.45">
      <c r="A99" s="17">
        <v>6</v>
      </c>
      <c r="B99" s="18" t="s">
        <v>14</v>
      </c>
      <c r="C99" s="18" t="s">
        <v>60</v>
      </c>
      <c r="D99" s="19"/>
      <c r="E99" s="20"/>
      <c r="F99" s="20"/>
      <c r="G99" s="20"/>
      <c r="H99" s="20"/>
      <c r="I99" s="20"/>
      <c r="J99" s="20"/>
      <c r="K99" s="20"/>
      <c r="L99" s="5"/>
      <c r="M99" s="6"/>
      <c r="N99" s="7"/>
      <c r="O99" s="6"/>
      <c r="P99" s="6"/>
    </row>
    <row r="100" spans="1:16" ht="46.15" x14ac:dyDescent="0.45">
      <c r="A100" s="17">
        <v>7</v>
      </c>
      <c r="B100" s="18" t="s">
        <v>14</v>
      </c>
      <c r="C100" s="18" t="s">
        <v>18</v>
      </c>
      <c r="D100" s="19"/>
      <c r="E100" s="20"/>
      <c r="F100" s="20"/>
      <c r="G100" s="20"/>
      <c r="H100" s="20"/>
      <c r="I100" s="20"/>
      <c r="J100" s="20"/>
      <c r="K100" s="20"/>
      <c r="L100" s="5"/>
      <c r="M100" s="6"/>
      <c r="N100" s="7"/>
      <c r="O100" s="6"/>
      <c r="P100" s="6"/>
    </row>
    <row r="101" spans="1:16" ht="61.5" x14ac:dyDescent="0.45">
      <c r="A101" s="17">
        <v>8</v>
      </c>
      <c r="B101" s="18" t="s">
        <v>14</v>
      </c>
      <c r="C101" s="18" t="s">
        <v>19</v>
      </c>
      <c r="D101" s="19"/>
      <c r="E101" s="20"/>
      <c r="F101" s="20"/>
      <c r="G101" s="20"/>
      <c r="H101" s="20"/>
      <c r="I101" s="20"/>
      <c r="J101" s="20"/>
      <c r="K101" s="20"/>
      <c r="L101" s="5"/>
      <c r="M101" s="6"/>
      <c r="N101" s="7"/>
      <c r="O101" s="6"/>
      <c r="P101" s="6"/>
    </row>
    <row r="102" spans="1:16" ht="33.4" customHeight="1" x14ac:dyDescent="0.45">
      <c r="A102" s="22" t="s">
        <v>61</v>
      </c>
      <c r="B102" s="22"/>
      <c r="C102" s="22"/>
      <c r="D102" s="16">
        <f>SUM(D103:D104)</f>
        <v>1948</v>
      </c>
      <c r="E102" s="15">
        <f t="shared" si="16"/>
        <v>0.16800000000000001</v>
      </c>
      <c r="F102" s="15"/>
      <c r="G102" s="15"/>
      <c r="H102" s="15"/>
      <c r="I102" s="15"/>
      <c r="J102" s="15">
        <f t="shared" ref="J102" si="18">SUM(J103:J104)</f>
        <v>0.16800000000000001</v>
      </c>
      <c r="K102" s="15"/>
      <c r="L102" s="5"/>
      <c r="M102" s="6"/>
      <c r="N102" s="7"/>
      <c r="O102" s="6"/>
      <c r="P102" s="6"/>
    </row>
    <row r="103" spans="1:16" ht="30.75" x14ac:dyDescent="0.45">
      <c r="A103" s="17">
        <v>1</v>
      </c>
      <c r="B103" s="18" t="s">
        <v>20</v>
      </c>
      <c r="C103" s="18" t="s">
        <v>21</v>
      </c>
      <c r="D103" s="19"/>
      <c r="E103" s="20"/>
      <c r="F103" s="20"/>
      <c r="G103" s="20"/>
      <c r="H103" s="20"/>
      <c r="I103" s="20"/>
      <c r="J103" s="20"/>
      <c r="K103" s="20"/>
      <c r="L103" s="5"/>
      <c r="M103" s="6"/>
      <c r="N103" s="7"/>
      <c r="O103" s="6"/>
      <c r="P103" s="6"/>
    </row>
    <row r="104" spans="1:16" ht="82.15" customHeight="1" x14ac:dyDescent="0.45">
      <c r="A104" s="17">
        <v>2</v>
      </c>
      <c r="B104" s="18" t="s">
        <v>20</v>
      </c>
      <c r="C104" s="18" t="s">
        <v>63</v>
      </c>
      <c r="D104" s="19">
        <v>1948</v>
      </c>
      <c r="E104" s="20">
        <f t="shared" si="16"/>
        <v>0.16800000000000001</v>
      </c>
      <c r="F104" s="20"/>
      <c r="G104" s="20"/>
      <c r="H104" s="20"/>
      <c r="I104" s="20"/>
      <c r="J104" s="20">
        <v>0.16800000000000001</v>
      </c>
      <c r="K104" s="20"/>
      <c r="L104" s="5"/>
      <c r="M104" s="6"/>
      <c r="N104" s="7"/>
      <c r="O104" s="6"/>
      <c r="P104" s="6"/>
    </row>
    <row r="105" spans="1:16" ht="39.4" customHeight="1" x14ac:dyDescent="0.45">
      <c r="A105" s="22" t="s">
        <v>92</v>
      </c>
      <c r="B105" s="22"/>
      <c r="C105" s="22"/>
      <c r="D105" s="16">
        <f>SUM(D106)</f>
        <v>800</v>
      </c>
      <c r="E105" s="15">
        <f t="shared" si="16"/>
        <v>6.9000000000000006E-2</v>
      </c>
      <c r="F105" s="15"/>
      <c r="G105" s="15">
        <f t="shared" ref="G105" si="19">SUM(G106)</f>
        <v>6.9000000000000006E-2</v>
      </c>
      <c r="H105" s="15"/>
      <c r="I105" s="15"/>
      <c r="J105" s="15"/>
      <c r="K105" s="15"/>
      <c r="L105" s="5"/>
      <c r="M105" s="6"/>
      <c r="N105" s="7"/>
      <c r="O105" s="6"/>
      <c r="P105" s="6"/>
    </row>
    <row r="106" spans="1:16" ht="46.15" x14ac:dyDescent="0.45">
      <c r="A106" s="17">
        <v>1</v>
      </c>
      <c r="B106" s="18" t="s">
        <v>22</v>
      </c>
      <c r="C106" s="18" t="s">
        <v>64</v>
      </c>
      <c r="D106" s="19">
        <v>800</v>
      </c>
      <c r="E106" s="20">
        <f t="shared" si="16"/>
        <v>6.9000000000000006E-2</v>
      </c>
      <c r="F106" s="20"/>
      <c r="G106" s="20">
        <v>6.9000000000000006E-2</v>
      </c>
      <c r="H106" s="20"/>
      <c r="I106" s="20"/>
      <c r="J106" s="20"/>
      <c r="K106" s="20"/>
      <c r="L106" s="5"/>
      <c r="M106" s="6"/>
      <c r="N106" s="7"/>
      <c r="O106" s="6"/>
      <c r="P106" s="6"/>
    </row>
    <row r="107" spans="1:16" ht="36.75" customHeight="1" x14ac:dyDescent="0.45">
      <c r="A107" s="22" t="s">
        <v>93</v>
      </c>
      <c r="B107" s="22"/>
      <c r="C107" s="22"/>
      <c r="D107" s="16"/>
      <c r="E107" s="15"/>
      <c r="F107" s="15"/>
      <c r="G107" s="15"/>
      <c r="H107" s="15"/>
      <c r="I107" s="15"/>
      <c r="J107" s="15"/>
      <c r="K107" s="15"/>
      <c r="L107" s="5"/>
      <c r="M107" s="6"/>
      <c r="N107" s="7"/>
      <c r="O107" s="6"/>
      <c r="P107" s="6"/>
    </row>
    <row r="108" spans="1:16" ht="46.15" x14ac:dyDescent="0.45">
      <c r="A108" s="17">
        <v>1</v>
      </c>
      <c r="B108" s="18" t="s">
        <v>95</v>
      </c>
      <c r="C108" s="18" t="s">
        <v>67</v>
      </c>
      <c r="D108" s="19"/>
      <c r="E108" s="20"/>
      <c r="F108" s="20"/>
      <c r="G108" s="20"/>
      <c r="H108" s="20"/>
      <c r="I108" s="20"/>
      <c r="J108" s="20"/>
      <c r="K108" s="20"/>
      <c r="L108" s="5"/>
      <c r="M108" s="6"/>
      <c r="N108" s="7"/>
      <c r="O108" s="6"/>
      <c r="P108" s="6"/>
    </row>
    <row r="109" spans="1:16" ht="147.4" customHeight="1" x14ac:dyDescent="0.45">
      <c r="A109" s="17">
        <v>2</v>
      </c>
      <c r="B109" s="18" t="s">
        <v>95</v>
      </c>
      <c r="C109" s="18" t="s">
        <v>94</v>
      </c>
      <c r="D109" s="19"/>
      <c r="E109" s="20"/>
      <c r="F109" s="20"/>
      <c r="G109" s="20"/>
      <c r="H109" s="20"/>
      <c r="I109" s="20"/>
      <c r="J109" s="20"/>
      <c r="K109" s="20"/>
      <c r="L109" s="5"/>
      <c r="M109" s="6"/>
      <c r="N109" s="7"/>
      <c r="O109" s="6"/>
      <c r="P109" s="6"/>
    </row>
    <row r="110" spans="1:16" ht="37.9" customHeight="1" x14ac:dyDescent="0.45">
      <c r="A110" s="22" t="s">
        <v>68</v>
      </c>
      <c r="B110" s="22"/>
      <c r="C110" s="22"/>
      <c r="D110" s="16">
        <f>SUM(D111:D129)</f>
        <v>31819</v>
      </c>
      <c r="E110" s="15">
        <f t="shared" si="16"/>
        <v>2.7469999999999999</v>
      </c>
      <c r="F110" s="15"/>
      <c r="G110" s="15">
        <f t="shared" ref="G110:I110" si="20">SUM(G111:G129)</f>
        <v>2.0499999999999998</v>
      </c>
      <c r="H110" s="15">
        <f t="shared" si="20"/>
        <v>0.52099999999999991</v>
      </c>
      <c r="I110" s="15">
        <f t="shared" si="20"/>
        <v>0.17599999999999999</v>
      </c>
      <c r="J110" s="15"/>
      <c r="K110" s="15"/>
      <c r="L110" s="5"/>
      <c r="M110" s="6"/>
      <c r="N110" s="7"/>
      <c r="O110" s="6"/>
      <c r="P110" s="6"/>
    </row>
    <row r="111" spans="1:16" ht="30.75" x14ac:dyDescent="0.45">
      <c r="A111" s="17">
        <v>1</v>
      </c>
      <c r="B111" s="18" t="s">
        <v>23</v>
      </c>
      <c r="C111" s="18" t="s">
        <v>69</v>
      </c>
      <c r="D111" s="19">
        <v>2296</v>
      </c>
      <c r="E111" s="20">
        <f t="shared" si="16"/>
        <v>0.19800000000000001</v>
      </c>
      <c r="F111" s="20"/>
      <c r="G111" s="20">
        <v>0.19800000000000001</v>
      </c>
      <c r="H111" s="20"/>
      <c r="I111" s="20"/>
      <c r="J111" s="20"/>
      <c r="K111" s="20"/>
      <c r="L111" s="5"/>
      <c r="M111" s="6"/>
      <c r="N111" s="7"/>
      <c r="O111" s="6"/>
      <c r="P111" s="6"/>
    </row>
    <row r="112" spans="1:16" ht="30.75" x14ac:dyDescent="0.45">
      <c r="A112" s="17">
        <v>2</v>
      </c>
      <c r="B112" s="18" t="s">
        <v>23</v>
      </c>
      <c r="C112" s="18" t="s">
        <v>70</v>
      </c>
      <c r="D112" s="19">
        <v>2874</v>
      </c>
      <c r="E112" s="20">
        <f t="shared" si="16"/>
        <v>0.248</v>
      </c>
      <c r="F112" s="20"/>
      <c r="G112" s="20">
        <v>0.248</v>
      </c>
      <c r="H112" s="20"/>
      <c r="I112" s="20"/>
      <c r="J112" s="20"/>
      <c r="K112" s="20"/>
      <c r="L112" s="5"/>
      <c r="M112" s="6"/>
      <c r="N112" s="7"/>
      <c r="O112" s="6"/>
      <c r="P112" s="6"/>
    </row>
    <row r="113" spans="1:16" ht="30.75" x14ac:dyDescent="0.45">
      <c r="A113" s="17">
        <v>3</v>
      </c>
      <c r="B113" s="18" t="s">
        <v>23</v>
      </c>
      <c r="C113" s="18" t="s">
        <v>82</v>
      </c>
      <c r="D113" s="19">
        <v>2867</v>
      </c>
      <c r="E113" s="20">
        <f t="shared" si="16"/>
        <v>0.247</v>
      </c>
      <c r="F113" s="20"/>
      <c r="G113" s="20">
        <v>0.247</v>
      </c>
      <c r="H113" s="20"/>
      <c r="I113" s="20"/>
      <c r="J113" s="20"/>
      <c r="K113" s="20"/>
      <c r="L113" s="5"/>
      <c r="M113" s="6"/>
      <c r="N113" s="7"/>
      <c r="O113" s="6"/>
      <c r="P113" s="6"/>
    </row>
    <row r="114" spans="1:16" ht="30.75" x14ac:dyDescent="0.45">
      <c r="A114" s="17">
        <v>4</v>
      </c>
      <c r="B114" s="18" t="s">
        <v>23</v>
      </c>
      <c r="C114" s="18" t="s">
        <v>110</v>
      </c>
      <c r="D114" s="19">
        <v>2874</v>
      </c>
      <c r="E114" s="20">
        <f t="shared" ref="E114:E145" si="21">SUM(F114:K114)</f>
        <v>0.248</v>
      </c>
      <c r="F114" s="20"/>
      <c r="G114" s="20">
        <v>0.248</v>
      </c>
      <c r="H114" s="20"/>
      <c r="I114" s="20"/>
      <c r="J114" s="20"/>
      <c r="K114" s="20"/>
      <c r="L114" s="5"/>
      <c r="M114" s="6"/>
      <c r="N114" s="7"/>
      <c r="O114" s="6"/>
      <c r="P114" s="6"/>
    </row>
    <row r="115" spans="1:16" ht="30.75" x14ac:dyDescent="0.45">
      <c r="A115" s="17">
        <v>5</v>
      </c>
      <c r="B115" s="18" t="s">
        <v>23</v>
      </c>
      <c r="C115" s="18" t="s">
        <v>96</v>
      </c>
      <c r="D115" s="19">
        <v>2856</v>
      </c>
      <c r="E115" s="20">
        <f t="shared" si="21"/>
        <v>0.246</v>
      </c>
      <c r="F115" s="20"/>
      <c r="G115" s="20">
        <v>0.246</v>
      </c>
      <c r="H115" s="20"/>
      <c r="I115" s="20"/>
      <c r="J115" s="20"/>
      <c r="K115" s="20"/>
      <c r="L115" s="5"/>
      <c r="M115" s="6"/>
      <c r="N115" s="7"/>
      <c r="O115" s="6"/>
      <c r="P115" s="6"/>
    </row>
    <row r="116" spans="1:16" ht="30.75" x14ac:dyDescent="0.45">
      <c r="A116" s="17">
        <v>6</v>
      </c>
      <c r="B116" s="18" t="s">
        <v>23</v>
      </c>
      <c r="C116" s="18" t="s">
        <v>72</v>
      </c>
      <c r="D116" s="19">
        <v>1996</v>
      </c>
      <c r="E116" s="20">
        <f t="shared" si="21"/>
        <v>0.17199999999999999</v>
      </c>
      <c r="F116" s="20"/>
      <c r="G116" s="20">
        <v>0.17199999999999999</v>
      </c>
      <c r="H116" s="20"/>
      <c r="I116" s="20"/>
      <c r="J116" s="20"/>
      <c r="K116" s="20"/>
      <c r="L116" s="5"/>
      <c r="M116" s="6"/>
      <c r="N116" s="7"/>
      <c r="O116" s="6"/>
      <c r="P116" s="6"/>
    </row>
    <row r="117" spans="1:16" ht="30.75" x14ac:dyDescent="0.45">
      <c r="A117" s="17">
        <v>7</v>
      </c>
      <c r="B117" s="18" t="s">
        <v>23</v>
      </c>
      <c r="C117" s="18" t="s">
        <v>73</v>
      </c>
      <c r="D117" s="19">
        <v>1973</v>
      </c>
      <c r="E117" s="20">
        <f t="shared" si="21"/>
        <v>0.17</v>
      </c>
      <c r="F117" s="20"/>
      <c r="G117" s="20">
        <v>0.17</v>
      </c>
      <c r="H117" s="20"/>
      <c r="I117" s="20"/>
      <c r="J117" s="20"/>
      <c r="K117" s="20"/>
      <c r="L117" s="5"/>
      <c r="M117" s="6"/>
      <c r="N117" s="7"/>
      <c r="O117" s="6"/>
      <c r="P117" s="6"/>
    </row>
    <row r="118" spans="1:16" ht="46.15" x14ac:dyDescent="0.45">
      <c r="A118" s="17">
        <v>8</v>
      </c>
      <c r="B118" s="18" t="s">
        <v>23</v>
      </c>
      <c r="C118" s="18" t="s">
        <v>97</v>
      </c>
      <c r="D118" s="19">
        <v>2067</v>
      </c>
      <c r="E118" s="20">
        <f t="shared" si="21"/>
        <v>0.17899999999999999</v>
      </c>
      <c r="F118" s="20"/>
      <c r="G118" s="20">
        <v>0.17899999999999999</v>
      </c>
      <c r="H118" s="20"/>
      <c r="I118" s="20"/>
      <c r="J118" s="20"/>
      <c r="K118" s="20"/>
      <c r="L118" s="5"/>
      <c r="M118" s="6"/>
      <c r="N118" s="7"/>
      <c r="O118" s="6"/>
      <c r="P118" s="6"/>
    </row>
    <row r="119" spans="1:16" ht="30.75" x14ac:dyDescent="0.45">
      <c r="A119" s="17">
        <v>9</v>
      </c>
      <c r="B119" s="18" t="s">
        <v>23</v>
      </c>
      <c r="C119" s="18" t="s">
        <v>24</v>
      </c>
      <c r="D119" s="19">
        <v>2667</v>
      </c>
      <c r="E119" s="20">
        <f t="shared" si="21"/>
        <v>0.23</v>
      </c>
      <c r="F119" s="20"/>
      <c r="G119" s="20">
        <v>0.23</v>
      </c>
      <c r="H119" s="20"/>
      <c r="I119" s="20"/>
      <c r="J119" s="20"/>
      <c r="K119" s="20"/>
      <c r="L119" s="5"/>
      <c r="M119" s="6"/>
      <c r="N119" s="7"/>
      <c r="O119" s="6"/>
      <c r="P119" s="6"/>
    </row>
    <row r="120" spans="1:16" ht="30.75" x14ac:dyDescent="0.45">
      <c r="A120" s="17">
        <v>10</v>
      </c>
      <c r="B120" s="18" t="s">
        <v>23</v>
      </c>
      <c r="C120" s="18" t="s">
        <v>25</v>
      </c>
      <c r="D120" s="19">
        <v>1295</v>
      </c>
      <c r="E120" s="20">
        <f t="shared" si="21"/>
        <v>0.112</v>
      </c>
      <c r="F120" s="20"/>
      <c r="G120" s="20">
        <v>0.112</v>
      </c>
      <c r="H120" s="20"/>
      <c r="I120" s="20"/>
      <c r="J120" s="20"/>
      <c r="K120" s="20"/>
      <c r="L120" s="5"/>
      <c r="M120" s="6"/>
      <c r="N120" s="7"/>
      <c r="O120" s="6"/>
      <c r="P120" s="6"/>
    </row>
    <row r="121" spans="1:16" ht="30.75" x14ac:dyDescent="0.45">
      <c r="A121" s="17">
        <v>11</v>
      </c>
      <c r="B121" s="18" t="s">
        <v>23</v>
      </c>
      <c r="C121" s="18" t="s">
        <v>26</v>
      </c>
      <c r="D121" s="19"/>
      <c r="E121" s="20"/>
      <c r="F121" s="20"/>
      <c r="G121" s="20"/>
      <c r="H121" s="20"/>
      <c r="I121" s="20"/>
      <c r="J121" s="20"/>
      <c r="K121" s="20"/>
      <c r="L121" s="5"/>
      <c r="M121" s="6"/>
      <c r="N121" s="7"/>
      <c r="O121" s="6"/>
      <c r="P121" s="6"/>
    </row>
    <row r="122" spans="1:16" ht="30.75" x14ac:dyDescent="0.45">
      <c r="A122" s="17">
        <v>12</v>
      </c>
      <c r="B122" s="18" t="s">
        <v>23</v>
      </c>
      <c r="C122" s="18" t="s">
        <v>27</v>
      </c>
      <c r="D122" s="19"/>
      <c r="E122" s="20"/>
      <c r="F122" s="20"/>
      <c r="G122" s="20"/>
      <c r="H122" s="20"/>
      <c r="I122" s="20"/>
      <c r="J122" s="20"/>
      <c r="K122" s="20"/>
      <c r="L122" s="5"/>
      <c r="M122" s="6"/>
      <c r="N122" s="7"/>
      <c r="O122" s="6"/>
      <c r="P122" s="6"/>
    </row>
    <row r="123" spans="1:16" ht="92.25" x14ac:dyDescent="0.45">
      <c r="A123" s="17">
        <v>13</v>
      </c>
      <c r="B123" s="18" t="s">
        <v>23</v>
      </c>
      <c r="C123" s="18" t="s">
        <v>75</v>
      </c>
      <c r="D123" s="19"/>
      <c r="E123" s="20"/>
      <c r="F123" s="20"/>
      <c r="G123" s="20"/>
      <c r="H123" s="20"/>
      <c r="I123" s="20"/>
      <c r="J123" s="20"/>
      <c r="K123" s="20"/>
      <c r="L123" s="5"/>
      <c r="M123" s="6"/>
      <c r="N123" s="7"/>
      <c r="O123" s="6"/>
      <c r="P123" s="6"/>
    </row>
    <row r="124" spans="1:16" ht="30.75" x14ac:dyDescent="0.45">
      <c r="A124" s="17">
        <v>14</v>
      </c>
      <c r="B124" s="18" t="s">
        <v>23</v>
      </c>
      <c r="C124" s="18" t="s">
        <v>108</v>
      </c>
      <c r="D124" s="19">
        <v>2019</v>
      </c>
      <c r="E124" s="20">
        <f t="shared" si="21"/>
        <v>0.17499999999999999</v>
      </c>
      <c r="F124" s="20"/>
      <c r="G124" s="20"/>
      <c r="H124" s="20">
        <v>0.17499999999999999</v>
      </c>
      <c r="I124" s="20"/>
      <c r="J124" s="20"/>
      <c r="K124" s="20"/>
      <c r="L124" s="5"/>
      <c r="M124" s="6"/>
      <c r="N124" s="7"/>
      <c r="O124" s="6"/>
      <c r="P124" s="6"/>
    </row>
    <row r="125" spans="1:16" ht="30.75" x14ac:dyDescent="0.45">
      <c r="A125" s="17">
        <v>15</v>
      </c>
      <c r="B125" s="18" t="s">
        <v>23</v>
      </c>
      <c r="C125" s="18" t="s">
        <v>83</v>
      </c>
      <c r="D125" s="19">
        <v>1987</v>
      </c>
      <c r="E125" s="20">
        <f t="shared" si="21"/>
        <v>0.17199999999999999</v>
      </c>
      <c r="F125" s="20"/>
      <c r="G125" s="20"/>
      <c r="H125" s="20">
        <v>0.17199999999999999</v>
      </c>
      <c r="I125" s="20"/>
      <c r="J125" s="20"/>
      <c r="K125" s="20"/>
      <c r="L125" s="5"/>
      <c r="M125" s="6"/>
      <c r="N125" s="7"/>
      <c r="O125" s="6"/>
      <c r="P125" s="6"/>
    </row>
    <row r="126" spans="1:16" ht="36" customHeight="1" x14ac:dyDescent="0.45">
      <c r="A126" s="17">
        <v>16</v>
      </c>
      <c r="B126" s="18" t="s">
        <v>23</v>
      </c>
      <c r="C126" s="18" t="s">
        <v>76</v>
      </c>
      <c r="D126" s="19">
        <v>2015</v>
      </c>
      <c r="E126" s="20">
        <f t="shared" si="21"/>
        <v>0.17399999999999999</v>
      </c>
      <c r="F126" s="20"/>
      <c r="G126" s="20"/>
      <c r="H126" s="20">
        <v>0.17399999999999999</v>
      </c>
      <c r="I126" s="20"/>
      <c r="J126" s="20"/>
      <c r="K126" s="20"/>
      <c r="L126" s="5"/>
      <c r="M126" s="6"/>
      <c r="N126" s="7"/>
      <c r="O126" s="6"/>
      <c r="P126" s="6"/>
    </row>
    <row r="127" spans="1:16" ht="30.75" x14ac:dyDescent="0.45">
      <c r="A127" s="17">
        <v>17</v>
      </c>
      <c r="B127" s="18" t="s">
        <v>23</v>
      </c>
      <c r="C127" s="18" t="s">
        <v>28</v>
      </c>
      <c r="D127" s="19"/>
      <c r="E127" s="20"/>
      <c r="F127" s="20"/>
      <c r="G127" s="20"/>
      <c r="H127" s="20"/>
      <c r="I127" s="20"/>
      <c r="J127" s="20"/>
      <c r="K127" s="20"/>
      <c r="L127" s="5"/>
      <c r="M127" s="6"/>
      <c r="N127" s="7"/>
      <c r="O127" s="6"/>
      <c r="P127" s="6"/>
    </row>
    <row r="128" spans="1:16" ht="30.75" x14ac:dyDescent="0.45">
      <c r="A128" s="17">
        <v>18</v>
      </c>
      <c r="B128" s="18" t="s">
        <v>23</v>
      </c>
      <c r="C128" s="18" t="s">
        <v>29</v>
      </c>
      <c r="D128" s="19"/>
      <c r="E128" s="20"/>
      <c r="F128" s="20"/>
      <c r="G128" s="20"/>
      <c r="H128" s="20"/>
      <c r="I128" s="20"/>
      <c r="J128" s="20"/>
      <c r="K128" s="20"/>
      <c r="L128" s="5"/>
      <c r="M128" s="6"/>
      <c r="N128" s="7"/>
      <c r="O128" s="6"/>
      <c r="P128" s="6"/>
    </row>
    <row r="129" spans="1:16" ht="46.15" x14ac:dyDescent="0.45">
      <c r="A129" s="17">
        <v>19</v>
      </c>
      <c r="B129" s="18" t="s">
        <v>23</v>
      </c>
      <c r="C129" s="18" t="s">
        <v>77</v>
      </c>
      <c r="D129" s="19">
        <v>2033</v>
      </c>
      <c r="E129" s="20">
        <f t="shared" si="21"/>
        <v>0.17599999999999999</v>
      </c>
      <c r="F129" s="20"/>
      <c r="G129" s="20"/>
      <c r="H129" s="20"/>
      <c r="I129" s="20">
        <v>0.17599999999999999</v>
      </c>
      <c r="J129" s="20"/>
      <c r="K129" s="20"/>
      <c r="L129" s="5"/>
      <c r="M129" s="6"/>
      <c r="N129" s="7"/>
      <c r="O129" s="6"/>
      <c r="P129" s="6"/>
    </row>
    <row r="130" spans="1:16" ht="35.25" customHeight="1" x14ac:dyDescent="0.45">
      <c r="A130" s="22" t="s">
        <v>81</v>
      </c>
      <c r="B130" s="22"/>
      <c r="C130" s="22"/>
      <c r="D130" s="16"/>
      <c r="E130" s="15"/>
      <c r="F130" s="15"/>
      <c r="G130" s="15"/>
      <c r="H130" s="15"/>
      <c r="I130" s="15"/>
      <c r="J130" s="15"/>
      <c r="K130" s="15"/>
      <c r="L130" s="5"/>
      <c r="M130" s="6"/>
      <c r="N130" s="7"/>
      <c r="O130" s="6"/>
      <c r="P130" s="6"/>
    </row>
    <row r="131" spans="1:16" ht="30.75" x14ac:dyDescent="0.45">
      <c r="A131" s="17">
        <v>1</v>
      </c>
      <c r="B131" s="18" t="s">
        <v>84</v>
      </c>
      <c r="C131" s="18" t="s">
        <v>30</v>
      </c>
      <c r="D131" s="19"/>
      <c r="E131" s="20"/>
      <c r="F131" s="20"/>
      <c r="G131" s="20"/>
      <c r="H131" s="20"/>
      <c r="I131" s="20"/>
      <c r="J131" s="20"/>
      <c r="K131" s="20"/>
      <c r="L131" s="5"/>
      <c r="M131" s="6"/>
      <c r="N131" s="7"/>
      <c r="O131" s="6"/>
      <c r="P131" s="6"/>
    </row>
    <row r="132" spans="1:16" ht="34.15" customHeight="1" x14ac:dyDescent="0.45">
      <c r="A132" s="22" t="s">
        <v>85</v>
      </c>
      <c r="B132" s="22"/>
      <c r="C132" s="22"/>
      <c r="D132" s="16"/>
      <c r="E132" s="15"/>
      <c r="F132" s="15"/>
      <c r="G132" s="15"/>
      <c r="H132" s="15"/>
      <c r="I132" s="15"/>
      <c r="J132" s="15"/>
      <c r="K132" s="15"/>
      <c r="L132" s="5"/>
      <c r="M132" s="6"/>
      <c r="N132" s="7"/>
      <c r="O132" s="6"/>
      <c r="P132" s="6"/>
    </row>
    <row r="133" spans="1:16" ht="30.75" x14ac:dyDescent="0.45">
      <c r="A133" s="17">
        <v>1</v>
      </c>
      <c r="B133" s="18" t="s">
        <v>102</v>
      </c>
      <c r="C133" s="18" t="s">
        <v>31</v>
      </c>
      <c r="D133" s="19"/>
      <c r="E133" s="20"/>
      <c r="F133" s="20"/>
      <c r="G133" s="20"/>
      <c r="H133" s="20"/>
      <c r="I133" s="20"/>
      <c r="J133" s="20"/>
      <c r="K133" s="20"/>
      <c r="L133" s="5"/>
      <c r="M133" s="6"/>
      <c r="N133" s="7"/>
      <c r="O133" s="6"/>
      <c r="P133" s="6"/>
    </row>
    <row r="134" spans="1:16" ht="30.75" x14ac:dyDescent="0.45">
      <c r="A134" s="17">
        <v>2</v>
      </c>
      <c r="B134" s="18" t="s">
        <v>102</v>
      </c>
      <c r="C134" s="18" t="s">
        <v>32</v>
      </c>
      <c r="D134" s="19"/>
      <c r="E134" s="20"/>
      <c r="F134" s="20"/>
      <c r="G134" s="20"/>
      <c r="H134" s="20"/>
      <c r="I134" s="20"/>
      <c r="J134" s="20"/>
      <c r="K134" s="20"/>
      <c r="L134" s="5"/>
      <c r="M134" s="6"/>
      <c r="N134" s="7"/>
      <c r="O134" s="6"/>
      <c r="P134" s="6"/>
    </row>
    <row r="135" spans="1:16" ht="55.5" customHeight="1" x14ac:dyDescent="0.45">
      <c r="A135" s="17">
        <v>3</v>
      </c>
      <c r="B135" s="18" t="s">
        <v>102</v>
      </c>
      <c r="C135" s="18" t="s">
        <v>87</v>
      </c>
      <c r="D135" s="19"/>
      <c r="E135" s="20"/>
      <c r="F135" s="20"/>
      <c r="G135" s="20"/>
      <c r="H135" s="20"/>
      <c r="I135" s="20"/>
      <c r="J135" s="20"/>
      <c r="K135" s="20"/>
      <c r="L135" s="5"/>
      <c r="M135" s="6"/>
      <c r="N135" s="7"/>
      <c r="O135" s="6"/>
      <c r="P135" s="6"/>
    </row>
    <row r="136" spans="1:16" ht="46.15" x14ac:dyDescent="0.45">
      <c r="A136" s="17">
        <v>4</v>
      </c>
      <c r="B136" s="18" t="s">
        <v>102</v>
      </c>
      <c r="C136" s="18" t="s">
        <v>33</v>
      </c>
      <c r="D136" s="19"/>
      <c r="E136" s="20"/>
      <c r="F136" s="20"/>
      <c r="G136" s="20"/>
      <c r="H136" s="20"/>
      <c r="I136" s="20"/>
      <c r="J136" s="20"/>
      <c r="K136" s="20"/>
      <c r="L136" s="5"/>
      <c r="M136" s="6"/>
      <c r="N136" s="7"/>
      <c r="O136" s="6"/>
      <c r="P136" s="6"/>
    </row>
    <row r="137" spans="1:16" ht="32.65" customHeight="1" x14ac:dyDescent="0.45">
      <c r="A137" s="22" t="s">
        <v>78</v>
      </c>
      <c r="B137" s="22"/>
      <c r="C137" s="22"/>
      <c r="D137" s="16"/>
      <c r="E137" s="15"/>
      <c r="F137" s="15"/>
      <c r="G137" s="15"/>
      <c r="H137" s="15"/>
      <c r="I137" s="15"/>
      <c r="J137" s="15"/>
      <c r="K137" s="15"/>
      <c r="L137" s="5"/>
      <c r="M137" s="6"/>
      <c r="N137" s="7"/>
      <c r="O137" s="6"/>
      <c r="P137" s="6"/>
    </row>
    <row r="138" spans="1:16" ht="30.75" x14ac:dyDescent="0.45">
      <c r="A138" s="17">
        <v>1</v>
      </c>
      <c r="B138" s="18" t="s">
        <v>112</v>
      </c>
      <c r="C138" s="18" t="s">
        <v>35</v>
      </c>
      <c r="D138" s="19"/>
      <c r="E138" s="20"/>
      <c r="F138" s="20"/>
      <c r="G138" s="20"/>
      <c r="H138" s="20"/>
      <c r="I138" s="20"/>
      <c r="J138" s="20"/>
      <c r="K138" s="20"/>
      <c r="L138" s="5"/>
      <c r="M138" s="6"/>
      <c r="N138" s="7"/>
      <c r="O138" s="6"/>
      <c r="P138" s="6"/>
    </row>
    <row r="139" spans="1:16" ht="30.75" x14ac:dyDescent="0.45">
      <c r="A139" s="17">
        <v>2</v>
      </c>
      <c r="B139" s="18" t="s">
        <v>112</v>
      </c>
      <c r="C139" s="18" t="s">
        <v>36</v>
      </c>
      <c r="D139" s="19"/>
      <c r="E139" s="20"/>
      <c r="F139" s="20"/>
      <c r="G139" s="20"/>
      <c r="H139" s="20"/>
      <c r="I139" s="20"/>
      <c r="J139" s="20"/>
      <c r="K139" s="20"/>
      <c r="L139" s="5"/>
      <c r="M139" s="6"/>
      <c r="N139" s="7"/>
      <c r="O139" s="6"/>
      <c r="P139" s="6"/>
    </row>
    <row r="140" spans="1:16" ht="38.25" customHeight="1" x14ac:dyDescent="0.45">
      <c r="A140" s="22" t="s">
        <v>101</v>
      </c>
      <c r="B140" s="22"/>
      <c r="C140" s="22"/>
      <c r="D140" s="16"/>
      <c r="E140" s="15"/>
      <c r="F140" s="15"/>
      <c r="G140" s="15"/>
      <c r="H140" s="15"/>
      <c r="I140" s="15"/>
      <c r="J140" s="15"/>
      <c r="K140" s="15"/>
      <c r="L140" s="5"/>
      <c r="M140" s="6"/>
      <c r="N140" s="7"/>
      <c r="O140" s="6"/>
      <c r="P140" s="6"/>
    </row>
    <row r="141" spans="1:16" ht="30.75" x14ac:dyDescent="0.45">
      <c r="A141" s="17">
        <v>1</v>
      </c>
      <c r="B141" s="18" t="s">
        <v>37</v>
      </c>
      <c r="C141" s="18" t="s">
        <v>38</v>
      </c>
      <c r="D141" s="19"/>
      <c r="E141" s="20"/>
      <c r="F141" s="20"/>
      <c r="G141" s="20"/>
      <c r="H141" s="20"/>
      <c r="I141" s="20"/>
      <c r="J141" s="20"/>
      <c r="K141" s="20"/>
      <c r="L141" s="5"/>
      <c r="M141" s="6"/>
      <c r="N141" s="7"/>
      <c r="O141" s="6"/>
      <c r="P141" s="6"/>
    </row>
    <row r="142" spans="1:16" ht="30.75" x14ac:dyDescent="0.45">
      <c r="A142" s="17">
        <v>2</v>
      </c>
      <c r="B142" s="18" t="s">
        <v>37</v>
      </c>
      <c r="C142" s="18" t="s">
        <v>46</v>
      </c>
      <c r="D142" s="19"/>
      <c r="E142" s="20"/>
      <c r="F142" s="20"/>
      <c r="G142" s="20"/>
      <c r="H142" s="20"/>
      <c r="I142" s="20"/>
      <c r="J142" s="20"/>
      <c r="K142" s="20"/>
      <c r="L142" s="5"/>
      <c r="M142" s="6"/>
      <c r="N142" s="7"/>
      <c r="O142" s="6"/>
      <c r="P142" s="6"/>
    </row>
    <row r="143" spans="1:16" ht="46.15" x14ac:dyDescent="0.45">
      <c r="A143" s="17">
        <v>3</v>
      </c>
      <c r="B143" s="18" t="s">
        <v>37</v>
      </c>
      <c r="C143" s="18" t="s">
        <v>79</v>
      </c>
      <c r="D143" s="19"/>
      <c r="E143" s="20"/>
      <c r="F143" s="20"/>
      <c r="G143" s="20"/>
      <c r="H143" s="20"/>
      <c r="I143" s="20"/>
      <c r="J143" s="20"/>
      <c r="K143" s="20"/>
      <c r="L143" s="5"/>
      <c r="M143" s="6"/>
      <c r="N143" s="7"/>
      <c r="O143" s="6"/>
      <c r="P143" s="6"/>
    </row>
    <row r="144" spans="1:16" ht="46.15" x14ac:dyDescent="0.45">
      <c r="A144" s="17">
        <v>4</v>
      </c>
      <c r="B144" s="18" t="s">
        <v>37</v>
      </c>
      <c r="C144" s="18" t="s">
        <v>40</v>
      </c>
      <c r="D144" s="19"/>
      <c r="E144" s="20"/>
      <c r="F144" s="20"/>
      <c r="G144" s="20"/>
      <c r="H144" s="20"/>
      <c r="I144" s="20"/>
      <c r="J144" s="20"/>
      <c r="K144" s="20"/>
      <c r="L144" s="5"/>
      <c r="M144" s="6"/>
      <c r="N144" s="7"/>
      <c r="O144" s="6"/>
      <c r="P144" s="6"/>
    </row>
    <row r="145" spans="1:16" ht="33.4" customHeight="1" x14ac:dyDescent="0.45">
      <c r="A145" s="22" t="s">
        <v>103</v>
      </c>
      <c r="B145" s="22"/>
      <c r="C145" s="22"/>
      <c r="D145" s="16">
        <f>SUM(D146:D153)</f>
        <v>17238</v>
      </c>
      <c r="E145" s="15">
        <f t="shared" si="21"/>
        <v>1.46</v>
      </c>
      <c r="F145" s="15"/>
      <c r="G145" s="15"/>
      <c r="H145" s="15">
        <f t="shared" ref="H145:J145" si="22">SUM(H146:H153)</f>
        <v>0.752</v>
      </c>
      <c r="I145" s="15">
        <f t="shared" si="22"/>
        <v>0.63100000000000001</v>
      </c>
      <c r="J145" s="15">
        <f t="shared" si="22"/>
        <v>7.6999999999999999E-2</v>
      </c>
      <c r="K145" s="15"/>
      <c r="L145" s="5"/>
      <c r="M145" s="6"/>
      <c r="N145" s="7"/>
      <c r="O145" s="6"/>
      <c r="P145" s="6"/>
    </row>
    <row r="146" spans="1:16" ht="76.900000000000006" x14ac:dyDescent="0.45">
      <c r="A146" s="17">
        <v>1</v>
      </c>
      <c r="B146" s="18" t="s">
        <v>41</v>
      </c>
      <c r="C146" s="18" t="s">
        <v>88</v>
      </c>
      <c r="D146" s="19">
        <v>8874</v>
      </c>
      <c r="E146" s="20">
        <f t="shared" ref="E146:E150" si="23">SUM(F146:K146)</f>
        <v>0.752</v>
      </c>
      <c r="F146" s="20"/>
      <c r="G146" s="20"/>
      <c r="H146" s="20">
        <v>0.752</v>
      </c>
      <c r="I146" s="20"/>
      <c r="J146" s="20"/>
      <c r="K146" s="20"/>
      <c r="L146" s="5"/>
      <c r="M146" s="6"/>
      <c r="N146" s="7"/>
      <c r="O146" s="6"/>
      <c r="P146" s="6"/>
    </row>
    <row r="147" spans="1:16" ht="76.900000000000006" x14ac:dyDescent="0.45">
      <c r="A147" s="17">
        <v>2</v>
      </c>
      <c r="B147" s="18" t="s">
        <v>41</v>
      </c>
      <c r="C147" s="18" t="s">
        <v>107</v>
      </c>
      <c r="D147" s="19">
        <v>6967</v>
      </c>
      <c r="E147" s="20">
        <f t="shared" si="23"/>
        <v>0.59</v>
      </c>
      <c r="F147" s="20"/>
      <c r="G147" s="20"/>
      <c r="H147" s="20"/>
      <c r="I147" s="20">
        <v>0.59</v>
      </c>
      <c r="J147" s="20"/>
      <c r="K147" s="20"/>
      <c r="L147" s="5"/>
      <c r="M147" s="6"/>
      <c r="N147" s="7"/>
      <c r="O147" s="6"/>
      <c r="P147" s="6"/>
    </row>
    <row r="148" spans="1:16" ht="92.25" x14ac:dyDescent="0.45">
      <c r="A148" s="17">
        <v>3</v>
      </c>
      <c r="B148" s="18" t="s">
        <v>41</v>
      </c>
      <c r="C148" s="18" t="s">
        <v>104</v>
      </c>
      <c r="D148" s="19">
        <v>484</v>
      </c>
      <c r="E148" s="20">
        <f t="shared" si="23"/>
        <v>4.1000000000000002E-2</v>
      </c>
      <c r="F148" s="20"/>
      <c r="G148" s="20"/>
      <c r="H148" s="20"/>
      <c r="I148" s="20">
        <v>4.1000000000000002E-2</v>
      </c>
      <c r="J148" s="20"/>
      <c r="K148" s="20"/>
      <c r="L148" s="5"/>
      <c r="M148" s="6"/>
      <c r="N148" s="7"/>
      <c r="O148" s="6"/>
      <c r="P148" s="6"/>
    </row>
    <row r="149" spans="1:16" ht="138.4" x14ac:dyDescent="0.45">
      <c r="A149" s="17">
        <v>4</v>
      </c>
      <c r="B149" s="18" t="s">
        <v>41</v>
      </c>
      <c r="C149" s="18" t="s">
        <v>100</v>
      </c>
      <c r="D149" s="19">
        <v>483</v>
      </c>
      <c r="E149" s="20">
        <f t="shared" si="23"/>
        <v>4.1000000000000002E-2</v>
      </c>
      <c r="F149" s="20"/>
      <c r="G149" s="20"/>
      <c r="H149" s="20"/>
      <c r="I149" s="20"/>
      <c r="J149" s="20">
        <v>4.1000000000000002E-2</v>
      </c>
      <c r="K149" s="20"/>
      <c r="L149" s="5"/>
      <c r="M149" s="6"/>
      <c r="N149" s="7"/>
      <c r="O149" s="6"/>
      <c r="P149" s="6"/>
    </row>
    <row r="150" spans="1:16" ht="46.15" x14ac:dyDescent="0.45">
      <c r="A150" s="17">
        <v>5</v>
      </c>
      <c r="B150" s="18" t="s">
        <v>41</v>
      </c>
      <c r="C150" s="18" t="s">
        <v>105</v>
      </c>
      <c r="D150" s="19">
        <v>430</v>
      </c>
      <c r="E150" s="20">
        <f t="shared" si="23"/>
        <v>3.5999999999999997E-2</v>
      </c>
      <c r="F150" s="20"/>
      <c r="G150" s="20"/>
      <c r="H150" s="20"/>
      <c r="I150" s="20"/>
      <c r="J150" s="20">
        <v>3.5999999999999997E-2</v>
      </c>
      <c r="K150" s="20"/>
      <c r="L150" s="5"/>
      <c r="M150" s="6"/>
      <c r="N150" s="7"/>
      <c r="O150" s="6"/>
      <c r="P150" s="6"/>
    </row>
    <row r="151" spans="1:16" ht="92.25" x14ac:dyDescent="0.45">
      <c r="A151" s="17">
        <v>6</v>
      </c>
      <c r="B151" s="18" t="s">
        <v>41</v>
      </c>
      <c r="C151" s="18" t="s">
        <v>89</v>
      </c>
      <c r="D151" s="19"/>
      <c r="E151" s="20"/>
      <c r="F151" s="20"/>
      <c r="G151" s="20"/>
      <c r="H151" s="20"/>
      <c r="I151" s="20"/>
      <c r="J151" s="20"/>
      <c r="K151" s="20"/>
      <c r="L151" s="5"/>
      <c r="M151" s="6"/>
      <c r="N151" s="7"/>
      <c r="O151" s="6"/>
      <c r="P151" s="6"/>
    </row>
    <row r="152" spans="1:16" ht="46.15" x14ac:dyDescent="0.45">
      <c r="A152" s="17">
        <v>7</v>
      </c>
      <c r="B152" s="18" t="s">
        <v>41</v>
      </c>
      <c r="C152" s="18" t="s">
        <v>42</v>
      </c>
      <c r="D152" s="19"/>
      <c r="E152" s="20"/>
      <c r="F152" s="20"/>
      <c r="G152" s="20"/>
      <c r="H152" s="20"/>
      <c r="I152" s="20"/>
      <c r="J152" s="20"/>
      <c r="K152" s="20"/>
      <c r="L152" s="5"/>
      <c r="M152" s="6"/>
      <c r="N152" s="7"/>
      <c r="O152" s="6"/>
      <c r="P152" s="6"/>
    </row>
    <row r="153" spans="1:16" ht="92.25" x14ac:dyDescent="0.45">
      <c r="A153" s="17">
        <v>8</v>
      </c>
      <c r="B153" s="18" t="s">
        <v>41</v>
      </c>
      <c r="C153" s="18" t="s">
        <v>43</v>
      </c>
      <c r="D153" s="19"/>
      <c r="E153" s="20"/>
      <c r="F153" s="20"/>
      <c r="G153" s="20"/>
      <c r="H153" s="20"/>
      <c r="I153" s="20"/>
      <c r="J153" s="20"/>
      <c r="K153" s="20"/>
      <c r="L153" s="5"/>
      <c r="M153" s="6"/>
      <c r="N153" s="7"/>
      <c r="O153" s="6"/>
      <c r="P153" s="6"/>
    </row>
    <row r="154" spans="1:16" ht="18" customHeight="1" x14ac:dyDescent="0.4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N154" s="2"/>
    </row>
  </sheetData>
  <sheetProtection formatCells="0" formatColumns="0" formatRows="0" insertColumns="0" insertRows="0" insertHyperlinks="0" deleteColumns="0" deleteRows="0" sort="0" autoFilter="0" pivotTables="0"/>
  <mergeCells count="41">
    <mergeCell ref="F5:K5"/>
    <mergeCell ref="H1:K1"/>
    <mergeCell ref="A5:A6"/>
    <mergeCell ref="B5:B6"/>
    <mergeCell ref="C5:C6"/>
    <mergeCell ref="D5:D6"/>
    <mergeCell ref="E5:E6"/>
    <mergeCell ref="A3:K3"/>
    <mergeCell ref="A8:K8"/>
    <mergeCell ref="A9:C9"/>
    <mergeCell ref="A10:C10"/>
    <mergeCell ref="A11:C11"/>
    <mergeCell ref="A12:C12"/>
    <mergeCell ref="A18:C18"/>
    <mergeCell ref="A20:C20"/>
    <mergeCell ref="A29:C29"/>
    <mergeCell ref="A32:C32"/>
    <mergeCell ref="A34:C34"/>
    <mergeCell ref="A37:C37"/>
    <mergeCell ref="A57:C57"/>
    <mergeCell ref="A59:C59"/>
    <mergeCell ref="A64:C64"/>
    <mergeCell ref="A67:C67"/>
    <mergeCell ref="A72:C72"/>
    <mergeCell ref="A81:K81"/>
    <mergeCell ref="A82:C82"/>
    <mergeCell ref="A83:C83"/>
    <mergeCell ref="A84:C84"/>
    <mergeCell ref="A85:C85"/>
    <mergeCell ref="A91:C91"/>
    <mergeCell ref="A93:C93"/>
    <mergeCell ref="A102:C102"/>
    <mergeCell ref="A105:C105"/>
    <mergeCell ref="A107:C107"/>
    <mergeCell ref="A110:C110"/>
    <mergeCell ref="A130:C130"/>
    <mergeCell ref="A154:K154"/>
    <mergeCell ref="A132:C132"/>
    <mergeCell ref="A137:C137"/>
    <mergeCell ref="A140:C140"/>
    <mergeCell ref="A145:C145"/>
  </mergeCells>
  <printOptions horizontalCentered="1"/>
  <pageMargins left="0.39370078740157483" right="0.39370078740157483" top="1.1811023622047245" bottom="0.74803149606299213" header="0.51181102362204722" footer="0.51181102362204722"/>
  <pageSetup paperSize="9" scale="75" firstPageNumber="40" orientation="landscape" useFirstPageNumber="1" r:id="rId1"/>
  <headerFooter scaleWithDoc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Приложение 3</vt:lpstr>
      <vt:lpstr>'Приложение 3'!Print_Area</vt:lpstr>
      <vt:lpstr>'Приложение 3'!Print_Titles_0</vt:lpstr>
      <vt:lpstr>'Приложение 3'!Print_Titles_0_0</vt:lpstr>
      <vt:lpstr>'Приложение 3'!Print_Titles_0_0_0</vt:lpstr>
      <vt:lpstr>'Приложение 3'!report3</vt:lpstr>
      <vt:lpstr>'Приложение 3'!report4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Виктория Шевченко</dc:creator>
  <cp:keywords/>
  <dc:description/>
  <cp:lastModifiedBy>Терехова Ольга Владимировна</cp:lastModifiedBy>
  <cp:lastPrinted>2026-06-08T13:23:52Z</cp:lastPrinted>
  <dcterms:created xsi:type="dcterms:W3CDTF">2006-09-16T00:00:00Z</dcterms:created>
  <dcterms:modified xsi:type="dcterms:W3CDTF">2026-06-10T05:49:34Z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