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450" yWindow="180" windowWidth="15900" windowHeight="11880"/>
  </bookViews>
  <sheets>
    <sheet name="на 01.10.2026" sheetId="4" r:id="rId1"/>
  </sheets>
  <definedNames>
    <definedName name="_xlnm._FilterDatabase" localSheetId="0" hidden="1">'на 01.10.2026'!$A$8:$P$8</definedName>
    <definedName name="APPT" localSheetId="0">'на 01.10.2026'!$A$17</definedName>
    <definedName name="FIO" localSheetId="0">'на 01.10.2026'!#REF!</definedName>
    <definedName name="SIGN" localSheetId="0">'на 01.10.2026'!$A$17:$G$18</definedName>
    <definedName name="_xlnm.Print_Titles" localSheetId="0">'на 01.10.2026'!$5:$8</definedName>
  </definedNames>
  <calcPr calcId="145621"/>
</workbook>
</file>

<file path=xl/calcChain.xml><?xml version="1.0" encoding="utf-8"?>
<calcChain xmlns="http://schemas.openxmlformats.org/spreadsheetml/2006/main">
  <c r="J81" i="4" l="1"/>
  <c r="I81" i="4"/>
  <c r="H81" i="4"/>
  <c r="K86" i="4" l="1"/>
  <c r="K85" i="4"/>
  <c r="K84" i="4"/>
  <c r="K83" i="4"/>
  <c r="K82" i="4"/>
  <c r="K81" i="4"/>
  <c r="K80" i="4"/>
  <c r="K79" i="4"/>
  <c r="K78" i="4"/>
  <c r="K77" i="4"/>
  <c r="K76" i="4"/>
  <c r="K75" i="4"/>
  <c r="K74" i="4"/>
  <c r="K73" i="4"/>
  <c r="K72" i="4"/>
  <c r="K71" i="4"/>
  <c r="K70" i="4"/>
  <c r="K69" i="4"/>
  <c r="K68" i="4"/>
  <c r="K67" i="4"/>
  <c r="K66" i="4"/>
  <c r="K65" i="4"/>
  <c r="K64" i="4"/>
  <c r="K63" i="4"/>
  <c r="K62" i="4"/>
  <c r="K61" i="4"/>
  <c r="K60" i="4"/>
  <c r="K59" i="4"/>
  <c r="K58" i="4"/>
  <c r="K57" i="4"/>
  <c r="K56" i="4"/>
  <c r="K55" i="4"/>
  <c r="K54" i="4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D9" i="4" l="1"/>
  <c r="C9" i="4"/>
  <c r="O86" i="4" l="1"/>
  <c r="O85" i="4"/>
  <c r="O84" i="4"/>
  <c r="O83" i="4"/>
  <c r="O82" i="4"/>
  <c r="O81" i="4"/>
  <c r="O80" i="4"/>
  <c r="O79" i="4"/>
  <c r="O78" i="4"/>
  <c r="O77" i="4"/>
  <c r="O76" i="4"/>
  <c r="O75" i="4"/>
  <c r="O74" i="4"/>
  <c r="O73" i="4"/>
  <c r="O72" i="4"/>
  <c r="O71" i="4"/>
  <c r="O70" i="4"/>
  <c r="O69" i="4"/>
  <c r="O68" i="4"/>
  <c r="O67" i="4"/>
  <c r="O66" i="4"/>
  <c r="O65" i="4"/>
  <c r="O64" i="4"/>
  <c r="O63" i="4"/>
  <c r="O62" i="4"/>
  <c r="O61" i="4"/>
  <c r="O60" i="4"/>
  <c r="O59" i="4"/>
  <c r="O58" i="4"/>
  <c r="O57" i="4"/>
  <c r="O56" i="4"/>
  <c r="O55" i="4"/>
  <c r="O54" i="4"/>
  <c r="O53" i="4"/>
  <c r="O52" i="4"/>
  <c r="O51" i="4"/>
  <c r="O50" i="4"/>
  <c r="O49" i="4"/>
  <c r="O48" i="4"/>
  <c r="O47" i="4"/>
  <c r="O46" i="4"/>
  <c r="O45" i="4"/>
  <c r="O44" i="4"/>
  <c r="O43" i="4"/>
  <c r="O42" i="4"/>
  <c r="O41" i="4"/>
  <c r="O40" i="4"/>
  <c r="O39" i="4"/>
  <c r="O38" i="4"/>
  <c r="O37" i="4"/>
  <c r="O36" i="4"/>
  <c r="O35" i="4"/>
  <c r="O34" i="4"/>
  <c r="O33" i="4"/>
  <c r="O32" i="4"/>
  <c r="O31" i="4"/>
  <c r="O30" i="4"/>
  <c r="O29" i="4"/>
  <c r="O28" i="4"/>
  <c r="O27" i="4"/>
  <c r="O26" i="4"/>
  <c r="O25" i="4"/>
  <c r="O24" i="4"/>
  <c r="O23" i="4"/>
  <c r="O22" i="4"/>
  <c r="O21" i="4"/>
  <c r="O20" i="4"/>
  <c r="O19" i="4"/>
  <c r="O18" i="4"/>
  <c r="O17" i="4"/>
  <c r="O16" i="4"/>
  <c r="O15" i="4"/>
  <c r="O14" i="4"/>
  <c r="O13" i="4"/>
  <c r="O12" i="4"/>
  <c r="O11" i="4"/>
  <c r="O10" i="4"/>
  <c r="O9" i="4"/>
  <c r="L86" i="4" l="1"/>
  <c r="L85" i="4"/>
  <c r="L84" i="4"/>
  <c r="L83" i="4"/>
  <c r="L82" i="4"/>
  <c r="L81" i="4"/>
  <c r="L80" i="4"/>
  <c r="L79" i="4"/>
  <c r="L78" i="4"/>
  <c r="L77" i="4"/>
  <c r="L76" i="4"/>
  <c r="L75" i="4"/>
  <c r="L74" i="4"/>
  <c r="L73" i="4"/>
  <c r="L72" i="4"/>
  <c r="L71" i="4"/>
  <c r="L70" i="4"/>
  <c r="L69" i="4"/>
  <c r="L68" i="4"/>
  <c r="L67" i="4"/>
  <c r="L66" i="4"/>
  <c r="L65" i="4"/>
  <c r="L64" i="4"/>
  <c r="L63" i="4"/>
  <c r="L62" i="4"/>
  <c r="L61" i="4"/>
  <c r="L60" i="4"/>
  <c r="L59" i="4"/>
  <c r="L58" i="4"/>
  <c r="L57" i="4"/>
  <c r="L56" i="4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P28" i="4"/>
  <c r="H86" i="4"/>
  <c r="H85" i="4"/>
  <c r="H84" i="4"/>
  <c r="H83" i="4"/>
  <c r="H82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F9" i="4" l="1"/>
  <c r="M86" i="4" l="1"/>
  <c r="E86" i="4"/>
  <c r="P86" i="4" s="1"/>
  <c r="E85" i="4"/>
  <c r="P85" i="4" s="1"/>
  <c r="E84" i="4"/>
  <c r="P84" i="4" s="1"/>
  <c r="E83" i="4"/>
  <c r="P83" i="4" s="1"/>
  <c r="E82" i="4"/>
  <c r="P82" i="4" s="1"/>
  <c r="E81" i="4"/>
  <c r="P81" i="4" s="1"/>
  <c r="E80" i="4"/>
  <c r="P80" i="4" s="1"/>
  <c r="E79" i="4"/>
  <c r="P79" i="4" s="1"/>
  <c r="E78" i="4"/>
  <c r="P78" i="4" s="1"/>
  <c r="E77" i="4"/>
  <c r="P77" i="4" s="1"/>
  <c r="E76" i="4"/>
  <c r="P76" i="4" s="1"/>
  <c r="E75" i="4"/>
  <c r="P75" i="4" s="1"/>
  <c r="E74" i="4"/>
  <c r="P74" i="4" s="1"/>
  <c r="E73" i="4"/>
  <c r="P73" i="4" s="1"/>
  <c r="E72" i="4"/>
  <c r="P72" i="4" s="1"/>
  <c r="E71" i="4"/>
  <c r="P71" i="4" s="1"/>
  <c r="E70" i="4"/>
  <c r="P70" i="4" s="1"/>
  <c r="E69" i="4"/>
  <c r="P69" i="4" s="1"/>
  <c r="E68" i="4"/>
  <c r="P68" i="4" s="1"/>
  <c r="E67" i="4"/>
  <c r="P67" i="4" s="1"/>
  <c r="E66" i="4"/>
  <c r="P66" i="4" s="1"/>
  <c r="E65" i="4"/>
  <c r="P65" i="4" s="1"/>
  <c r="E64" i="4"/>
  <c r="P64" i="4" s="1"/>
  <c r="E63" i="4"/>
  <c r="P63" i="4" s="1"/>
  <c r="E62" i="4"/>
  <c r="P62" i="4" s="1"/>
  <c r="E61" i="4"/>
  <c r="P61" i="4" s="1"/>
  <c r="E60" i="4"/>
  <c r="P60" i="4" s="1"/>
  <c r="E59" i="4"/>
  <c r="P59" i="4" s="1"/>
  <c r="E58" i="4"/>
  <c r="P58" i="4" s="1"/>
  <c r="E57" i="4"/>
  <c r="P57" i="4" s="1"/>
  <c r="E56" i="4"/>
  <c r="P56" i="4" s="1"/>
  <c r="E55" i="4"/>
  <c r="P55" i="4" s="1"/>
  <c r="E54" i="4"/>
  <c r="P54" i="4" s="1"/>
  <c r="E53" i="4"/>
  <c r="P53" i="4" s="1"/>
  <c r="E52" i="4"/>
  <c r="P52" i="4" s="1"/>
  <c r="E51" i="4"/>
  <c r="P51" i="4" s="1"/>
  <c r="E50" i="4"/>
  <c r="P50" i="4" s="1"/>
  <c r="E49" i="4"/>
  <c r="P49" i="4" s="1"/>
  <c r="E48" i="4"/>
  <c r="P48" i="4" s="1"/>
  <c r="E47" i="4"/>
  <c r="P47" i="4" s="1"/>
  <c r="E46" i="4"/>
  <c r="P46" i="4" s="1"/>
  <c r="E45" i="4"/>
  <c r="P45" i="4" s="1"/>
  <c r="E44" i="4"/>
  <c r="P44" i="4" s="1"/>
  <c r="E43" i="4"/>
  <c r="P43" i="4" s="1"/>
  <c r="E42" i="4"/>
  <c r="P42" i="4" s="1"/>
  <c r="E41" i="4"/>
  <c r="P41" i="4" s="1"/>
  <c r="E40" i="4"/>
  <c r="P40" i="4" s="1"/>
  <c r="E39" i="4"/>
  <c r="P39" i="4" s="1"/>
  <c r="E38" i="4"/>
  <c r="P38" i="4" s="1"/>
  <c r="E37" i="4"/>
  <c r="P37" i="4" s="1"/>
  <c r="E36" i="4"/>
  <c r="P36" i="4" s="1"/>
  <c r="E35" i="4"/>
  <c r="P35" i="4" s="1"/>
  <c r="E34" i="4"/>
  <c r="P34" i="4" s="1"/>
  <c r="E33" i="4"/>
  <c r="P33" i="4" s="1"/>
  <c r="E32" i="4"/>
  <c r="P32" i="4" s="1"/>
  <c r="E31" i="4"/>
  <c r="P31" i="4" s="1"/>
  <c r="E30" i="4"/>
  <c r="P30" i="4" s="1"/>
  <c r="E29" i="4"/>
  <c r="P29" i="4" s="1"/>
  <c r="E27" i="4"/>
  <c r="P27" i="4" s="1"/>
  <c r="E26" i="4"/>
  <c r="P26" i="4" s="1"/>
  <c r="E25" i="4"/>
  <c r="P25" i="4" s="1"/>
  <c r="E24" i="4"/>
  <c r="P24" i="4" s="1"/>
  <c r="E23" i="4"/>
  <c r="P23" i="4" s="1"/>
  <c r="E22" i="4"/>
  <c r="P22" i="4" s="1"/>
  <c r="E21" i="4"/>
  <c r="P21" i="4" s="1"/>
  <c r="E20" i="4"/>
  <c r="P20" i="4" s="1"/>
  <c r="E19" i="4"/>
  <c r="P19" i="4" s="1"/>
  <c r="E18" i="4"/>
  <c r="P18" i="4" s="1"/>
  <c r="E17" i="4"/>
  <c r="P17" i="4" s="1"/>
  <c r="E16" i="4"/>
  <c r="P16" i="4" s="1"/>
  <c r="E15" i="4"/>
  <c r="P15" i="4" s="1"/>
  <c r="E14" i="4"/>
  <c r="P14" i="4" s="1"/>
  <c r="E13" i="4"/>
  <c r="P13" i="4" s="1"/>
  <c r="E12" i="4"/>
  <c r="P12" i="4" s="1"/>
  <c r="E11" i="4"/>
  <c r="P11" i="4" s="1"/>
  <c r="E10" i="4"/>
  <c r="P10" i="4" s="1"/>
  <c r="M9" i="4" l="1"/>
  <c r="M24" i="4"/>
  <c r="M31" i="4"/>
  <c r="M39" i="4"/>
  <c r="M47" i="4"/>
  <c r="M55" i="4"/>
  <c r="M63" i="4"/>
  <c r="M71" i="4"/>
  <c r="M79" i="4"/>
  <c r="M10" i="4"/>
  <c r="M17" i="4"/>
  <c r="M32" i="4"/>
  <c r="M40" i="4"/>
  <c r="M48" i="4"/>
  <c r="M56" i="4"/>
  <c r="M64" i="4"/>
  <c r="M72" i="4"/>
  <c r="M80" i="4"/>
  <c r="M11" i="4"/>
  <c r="M18" i="4"/>
  <c r="M25" i="4"/>
  <c r="M33" i="4"/>
  <c r="M41" i="4"/>
  <c r="M49" i="4"/>
  <c r="M57" i="4"/>
  <c r="M65" i="4"/>
  <c r="M73" i="4"/>
  <c r="M81" i="4"/>
  <c r="M12" i="4"/>
  <c r="M19" i="4"/>
  <c r="M26" i="4"/>
  <c r="M34" i="4"/>
  <c r="M42" i="4"/>
  <c r="M50" i="4"/>
  <c r="M58" i="4"/>
  <c r="M66" i="4"/>
  <c r="M74" i="4"/>
  <c r="M82" i="4"/>
  <c r="M13" i="4"/>
  <c r="M20" i="4"/>
  <c r="M27" i="4"/>
  <c r="M35" i="4"/>
  <c r="M43" i="4"/>
  <c r="M51" i="4"/>
  <c r="M59" i="4"/>
  <c r="M67" i="4"/>
  <c r="M75" i="4"/>
  <c r="M83" i="4"/>
  <c r="M14" i="4"/>
  <c r="M21" i="4"/>
  <c r="M28" i="4"/>
  <c r="M36" i="4"/>
  <c r="M44" i="4"/>
  <c r="M52" i="4"/>
  <c r="M60" i="4"/>
  <c r="M68" i="4"/>
  <c r="M76" i="4"/>
  <c r="M84" i="4"/>
  <c r="M15" i="4"/>
  <c r="M22" i="4"/>
  <c r="M29" i="4"/>
  <c r="M37" i="4"/>
  <c r="M45" i="4"/>
  <c r="M53" i="4"/>
  <c r="M61" i="4"/>
  <c r="M69" i="4"/>
  <c r="M77" i="4"/>
  <c r="M85" i="4"/>
  <c r="M16" i="4"/>
  <c r="M23" i="4"/>
  <c r="M30" i="4"/>
  <c r="M38" i="4"/>
  <c r="M46" i="4"/>
  <c r="M54" i="4"/>
  <c r="M62" i="4"/>
  <c r="M70" i="4"/>
  <c r="M78" i="4"/>
  <c r="F86" i="4"/>
  <c r="F85" i="4"/>
  <c r="F84" i="4"/>
  <c r="F83" i="4"/>
  <c r="F82" i="4"/>
  <c r="F81" i="4"/>
  <c r="F80" i="4"/>
  <c r="F79" i="4"/>
  <c r="F78" i="4"/>
  <c r="F77" i="4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E9" i="4" l="1"/>
  <c r="P9" i="4" s="1"/>
  <c r="N86" i="4"/>
  <c r="N85" i="4"/>
  <c r="N84" i="4"/>
  <c r="N83" i="4"/>
  <c r="N82" i="4"/>
  <c r="N81" i="4"/>
  <c r="N80" i="4"/>
  <c r="N79" i="4"/>
  <c r="N78" i="4"/>
  <c r="N77" i="4"/>
  <c r="N76" i="4"/>
  <c r="N75" i="4"/>
  <c r="N74" i="4"/>
  <c r="N73" i="4"/>
  <c r="N72" i="4"/>
  <c r="N71" i="4"/>
  <c r="N70" i="4"/>
  <c r="N69" i="4"/>
  <c r="N68" i="4"/>
  <c r="N67" i="4"/>
  <c r="N66" i="4"/>
  <c r="N65" i="4"/>
  <c r="N64" i="4"/>
  <c r="N63" i="4"/>
  <c r="N62" i="4"/>
  <c r="N61" i="4"/>
  <c r="N60" i="4"/>
  <c r="N59" i="4"/>
  <c r="N58" i="4"/>
  <c r="N57" i="4"/>
  <c r="N56" i="4"/>
  <c r="N55" i="4"/>
  <c r="N54" i="4"/>
  <c r="N53" i="4"/>
  <c r="N52" i="4"/>
  <c r="N51" i="4"/>
  <c r="N50" i="4"/>
  <c r="N49" i="4"/>
  <c r="N48" i="4"/>
  <c r="N47" i="4"/>
  <c r="N46" i="4"/>
  <c r="N45" i="4"/>
  <c r="N44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F87" i="4" l="1"/>
  <c r="M87" i="4" l="1"/>
</calcChain>
</file>

<file path=xl/sharedStrings.xml><?xml version="1.0" encoding="utf-8"?>
<sst xmlns="http://schemas.openxmlformats.org/spreadsheetml/2006/main" count="196" uniqueCount="194">
  <si>
    <t>тыс. руб.</t>
  </si>
  <si>
    <t>КФСР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</si>
  <si>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</si>
  <si>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</si>
  <si>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</si>
  <si>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</si>
  <si>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</si>
  <si>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</si>
  <si>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</si>
  <si>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</si>
  <si>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</si>
  <si>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</si>
  <si>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</si>
  <si>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</si>
  <si>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</si>
  <si>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</si>
  <si>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</si>
  <si>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</si>
  <si>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</si>
  <si>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</si>
  <si>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</si>
  <si>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</si>
  <si>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</si>
  <si>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</si>
  <si>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</si>
  <si>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</si>
  <si>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0309</t>
  </si>
  <si>
    <t>0310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</si>
  <si>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</si>
  <si>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</si>
  <si>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</si>
  <si>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</si>
  <si>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</si>
  <si>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</si>
  <si>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0404</t>
  </si>
  <si>
    <t>Воспроизводство минерально-сырьевой базы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</si>
  <si>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</si>
  <si>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</si>
  <si>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</si>
  <si>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</si>
  <si>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</si>
  <si>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</si>
  <si>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</si>
  <si>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</si>
  <si>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</si>
  <si>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</si>
  <si>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</si>
  <si>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</si>
  <si>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</si>
  <si>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</si>
  <si>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</si>
  <si>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</si>
  <si>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</si>
  <si>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</si>
  <si>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</si>
  <si>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</si>
  <si>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</si>
  <si>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</si>
  <si>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</si>
  <si>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</si>
  <si>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</si>
  <si>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</si>
  <si>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</si>
  <si>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</si>
  <si>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</si>
  <si>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</si>
  <si>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</si>
  <si>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</si>
  <si>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</si>
  <si>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</si>
  <si>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</si>
  <si>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</si>
  <si>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</si>
  <si>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</si>
  <si>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</si>
  <si>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</si>
  <si>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</si>
  <si>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</si>
  <si>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</si>
  <si>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0707</t>
  </si>
  <si>
    <t>0709</t>
  </si>
  <si>
    <t>Другие вопросы в области образования</t>
  </si>
  <si>
    <t>0800</t>
  </si>
  <si>
    <t>0801</t>
  </si>
  <si>
    <t>Культура</t>
  </si>
  <si>
    <t>0802</t>
  </si>
  <si>
    <t>Кинематография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</si>
  <si>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</si>
  <si>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</si>
  <si>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</si>
  <si>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</si>
  <si>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</si>
  <si>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</si>
  <si>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</si>
  <si>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</si>
  <si>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0903</t>
  </si>
  <si>
    <t>Медицинская помощь в дневных стационарах всех типов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</si>
  <si>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</si>
  <si>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</si>
  <si>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</si>
  <si>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</si>
  <si>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</si>
  <si>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ее компонентов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</si>
  <si>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</si>
  <si>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</si>
  <si>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</si>
  <si>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</si>
  <si>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</si>
  <si>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</si>
  <si>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</si>
  <si>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</si>
  <si>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</si>
  <si>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</si>
  <si>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</si>
  <si>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</si>
  <si>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</si>
  <si>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</si>
  <si>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</si>
  <si>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</si>
  <si>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</si>
  <si>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</si>
  <si>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</si>
  <si>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</si>
  <si>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</si>
  <si>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</si>
  <si>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</si>
  <si>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</si>
  <si>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</si>
  <si>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</si>
  <si>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</si>
  <si>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</si>
  <si>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1300</t>
  </si>
  <si>
    <t>1301</t>
  </si>
  <si>
    <t>1400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</si>
  <si>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</si>
  <si>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</si>
  <si>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</si>
  <si>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</si>
  <si>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</si>
  <si>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</si>
  <si>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</t>
  </si>
  <si>
    <t>ИТОГО</t>
  </si>
  <si>
    <t>1</t>
  </si>
  <si>
    <t>Наименование раздела,
подраздела</t>
  </si>
  <si>
    <t>Дополнительное образование детей</t>
  </si>
  <si>
    <t>Высшее образование</t>
  </si>
  <si>
    <t>Молодежная политика</t>
  </si>
  <si>
    <t>2</t>
  </si>
  <si>
    <t>4</t>
  </si>
  <si>
    <t>0100</t>
  </si>
  <si>
    <t>0703</t>
  </si>
  <si>
    <t>1105</t>
  </si>
  <si>
    <t>Другие вопросы в области физической культуры и спорта</t>
  </si>
  <si>
    <t>Неисполненные назначения</t>
  </si>
  <si>
    <t>удельный вес в общем объеме расходов, %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</si>
  <si>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</si>
  <si>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</si>
  <si>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Топливно-энергетический комплекс</t>
  </si>
  <si>
    <t>0402</t>
  </si>
  <si>
    <t>2025 год</t>
  </si>
  <si>
    <t>Плановые назначения в соответствии со сводной бюджетной росписью на 01.07.2025</t>
  </si>
  <si>
    <t>3</t>
  </si>
  <si>
    <t>5</t>
  </si>
  <si>
    <t>6=4/3</t>
  </si>
  <si>
    <t>7</t>
  </si>
  <si>
    <t>Приложение 6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</si>
  <si>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</si>
  <si>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</si>
  <si>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МЕЖБЮДЖЕТНЫЕ ТРАНСФЕРТЫ ОБЩЕГО ХАРАКТЕРА БЮДЖЕТАМ БЮДЖЕТНОЙ СИСТЕМЫ РОССИЙСКОЙ ФЕДЕРАЦИИ</t>
  </si>
  <si>
    <t>2026 год</t>
  </si>
  <si>
    <t xml:space="preserve">Плановые показатели в соответствии с областным законом от 22.12.25 №173-оз "Об областном бюджете Ленинградской области на 2026 год и на плановый период 2027 и 2028 годов" </t>
  </si>
  <si>
    <t>КУЛЬТУРА, КИНЕМАТОГРАФИЯ</t>
  </si>
  <si>
    <t>Сумма</t>
  </si>
  <si>
    <t xml:space="preserve">% исполнения от сводной бюджетной росписи </t>
  </si>
  <si>
    <t>Темп роста исполнеия 2026 к 2025,</t>
  </si>
  <si>
    <t>Сравнение исполнения расходной части областного бюджета в 2026 и 2025 годах</t>
  </si>
  <si>
    <t xml:space="preserve">Сумма </t>
  </si>
  <si>
    <t>Неисполненые назначения</t>
  </si>
  <si>
    <t>10</t>
  </si>
  <si>
    <t>13</t>
  </si>
  <si>
    <t>14=10/4*100</t>
  </si>
  <si>
    <t>15=10-4</t>
  </si>
  <si>
    <t>16=11-5</t>
  </si>
  <si>
    <t>8=7-9</t>
  </si>
  <si>
    <t>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</si>
  <si>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</si>
  <si>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11=9-10</t>
  </si>
  <si>
    <t>12=10/9*100</t>
  </si>
  <si>
    <t xml:space="preserve">Исполнение расходной части областного бюджета Ленинградской области по разделам и подразделам классификации расходов бюджетов 
за девять месяцев 2026 года в сравнении с аналогичным периодом 2025 года </t>
  </si>
  <si>
    <t xml:space="preserve">Отклонение сводной бюджетной росписи на 01.10.2026 от первоначальной редакции областного закона от 22.12.25 №173-оз "Об областном бюджете Ленинградской области на 2026 год и на плановый период 2027 и 2028 годов" </t>
  </si>
  <si>
    <t>Плановые назначения в соответствии со сводной бюджетной росписью на 01.10.2026</t>
  </si>
  <si>
    <t>Исполнено на 01.10.2026</t>
  </si>
  <si>
    <t>% исполнения от сводной росписи на 01.10.2026</t>
  </si>
  <si>
    <t>Исполнено на 01.10.2025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</si>
</sst>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"/>
  </numFmts>
  <fonts count="12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8" fillId="0" borderId="0"/>
    <xf numFmtId="4" fontId="9" fillId="0" borderId="2">
      <alignment horizontal="right" shrinkToFit="1"/>
    </xf>
    <xf numFmtId="4" fontId="11" fillId="0" borderId="2">
      <alignment horizontal="right"/>
    </xf>
  </cellStyleXfs>
  <cellXfs count="37">
    <xf numFmtId="0" fontId="0" fillId="0" borderId="0" xfId="0"/>
    <xf numFmtId="49" fontId="4" fillId="2" borderId="1" xfId="0" applyNumberFormat="1" applyFont="1" applyFill="1" applyBorder="1" applyAlignment="1">
      <alignment horizontal="center" vertical="top" wrapText="1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vertical="top" wrapText="1"/>
    </xf>
    <xf numFmtId="164" fontId="10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 wrapText="1"/>
    </xf>
    <xf numFmtId="4" fontId="1" fillId="2" borderId="1" xfId="0" applyNumberFormat="1" applyFont="1" applyFill="1" applyBorder="1" applyAlignment="1">
      <alignment horizontal="center" vertical="top" wrapText="1"/>
    </xf>
    <xf numFmtId="164" fontId="3" fillId="2" borderId="0" xfId="0" applyNumberFormat="1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right" vertical="top" wrapText="1"/>
    </xf>
    <xf numFmtId="49" fontId="3" fillId="2" borderId="8" xfId="0" applyNumberFormat="1" applyFont="1" applyFill="1" applyBorder="1" applyAlignment="1">
      <alignment horizontal="center" vertical="top" wrapText="1"/>
    </xf>
    <xf numFmtId="49" fontId="3" fillId="2" borderId="9" xfId="0" applyNumberFormat="1" applyFont="1" applyFill="1" applyBorder="1" applyAlignment="1">
      <alignment horizontal="center" vertical="top" wrapText="1"/>
    </xf>
    <xf numFmtId="49" fontId="3" fillId="2" borderId="10" xfId="0" applyNumberFormat="1" applyFont="1" applyFill="1" applyBorder="1" applyAlignment="1">
      <alignment horizontal="center" vertical="top" wrapText="1"/>
    </xf>
    <xf numFmtId="49" fontId="3" fillId="2" borderId="11" xfId="0" applyNumberFormat="1" applyFont="1" applyFill="1" applyBorder="1" applyAlignment="1">
      <alignment horizontal="center" vertical="top" wrapText="1"/>
    </xf>
    <xf numFmtId="49" fontId="3" fillId="2" borderId="0" xfId="0" applyNumberFormat="1" applyFont="1" applyFill="1" applyBorder="1" applyAlignment="1">
      <alignment horizontal="center" vertical="top" wrapText="1"/>
    </xf>
    <xf numFmtId="49" fontId="3" fillId="2" borderId="12" xfId="0" applyNumberFormat="1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right" vertical="top" wrapText="1"/>
    </xf>
    <xf numFmtId="0" fontId="6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49" fontId="4" fillId="2" borderId="6" xfId="0" applyNumberFormat="1" applyFont="1" applyFill="1" applyBorder="1" applyAlignment="1">
      <alignment horizontal="center" vertical="top" wrapText="1"/>
    </xf>
    <xf numFmtId="49" fontId="4" fillId="2" borderId="7" xfId="0" applyNumberFormat="1" applyFont="1" applyFill="1" applyBorder="1" applyAlignment="1">
      <alignment horizontal="center" vertical="top" wrapText="1"/>
    </xf>
  </cellXfs>
  <cellStyles count="4">
    <cellStyle name="xl45" xfId="2"/>
    <cellStyle name="xl46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87"/>
  <sheetViews>
    <sheetView showGridLines="0" tabSelected="1" zoomScale="90" zoomScaleNormal="90" workbookViewId="0">
      <selection activeCell="A2" sqref="A2:P2"/>
    </sheetView>
  </sheetViews>
  <sheetFormatPr defaultColWidth="9.140625" defaultRowHeight="12.75" x14ac:dyDescent="0.2"/>
  <cols>
    <col min="1" max="1" width="8.28515625" style="2" customWidth="1"/>
    <col min="2" max="2" width="41.140625" style="2" customWidth="1"/>
    <col min="3" max="3" width="15.85546875" style="2" customWidth="1"/>
    <col min="4" max="4" width="14.85546875" style="2" bestFit="1" customWidth="1"/>
    <col min="5" max="5" width="16.28515625" style="2" customWidth="1"/>
    <col min="6" max="6" width="14.5703125" style="2" customWidth="1"/>
    <col min="7" max="7" width="19.7109375" style="2" customWidth="1"/>
    <col min="8" max="8" width="23.7109375" style="2" customWidth="1"/>
    <col min="9" max="9" width="15.85546875" style="2" customWidth="1"/>
    <col min="10" max="10" width="15.5703125" style="2" customWidth="1"/>
    <col min="11" max="12" width="16.28515625" style="2" customWidth="1"/>
    <col min="13" max="13" width="14.85546875" style="2" customWidth="1"/>
    <col min="14" max="14" width="15.5703125" style="2" customWidth="1"/>
    <col min="15" max="15" width="17" style="2" customWidth="1"/>
    <col min="16" max="16" width="16.28515625" style="2" customWidth="1"/>
    <col min="17" max="16384" width="9.140625" style="2"/>
  </cols>
  <sheetData>
    <row r="1" spans="1:16" ht="15.75" x14ac:dyDescent="0.2">
      <c r="M1" s="28"/>
      <c r="N1" s="28"/>
      <c r="O1" s="26" t="s">
        <v>165</v>
      </c>
      <c r="P1" s="26"/>
    </row>
    <row r="2" spans="1:16" ht="47.25" customHeight="1" x14ac:dyDescent="0.2">
      <c r="A2" s="27" t="s">
        <v>188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 x14ac:dyDescent="0.2">
      <c r="A3" s="29"/>
      <c r="B3" s="29"/>
      <c r="C3" s="29"/>
      <c r="D3" s="29"/>
      <c r="E3" s="29"/>
      <c r="F3" s="29"/>
      <c r="G3" s="3"/>
    </row>
    <row r="4" spans="1:16" ht="15.75" x14ac:dyDescent="0.2">
      <c r="G4" s="4"/>
      <c r="O4" s="19"/>
      <c r="P4" s="19" t="s">
        <v>0</v>
      </c>
    </row>
    <row r="5" spans="1:16" x14ac:dyDescent="0.2">
      <c r="A5" s="30" t="s">
        <v>1</v>
      </c>
      <c r="B5" s="30" t="s">
        <v>143</v>
      </c>
      <c r="C5" s="31" t="s">
        <v>159</v>
      </c>
      <c r="D5" s="31"/>
      <c r="E5" s="31"/>
      <c r="F5" s="31"/>
      <c r="G5" s="32" t="s">
        <v>169</v>
      </c>
      <c r="H5" s="33"/>
      <c r="I5" s="33"/>
      <c r="J5" s="33"/>
      <c r="K5" s="33"/>
      <c r="L5" s="33"/>
      <c r="M5" s="34"/>
      <c r="N5" s="20" t="s">
        <v>175</v>
      </c>
      <c r="O5" s="21"/>
      <c r="P5" s="22"/>
    </row>
    <row r="6" spans="1:16" ht="12.75" customHeight="1" x14ac:dyDescent="0.2">
      <c r="A6" s="30"/>
      <c r="B6" s="30"/>
      <c r="C6" s="35" t="s">
        <v>160</v>
      </c>
      <c r="D6" s="32" t="s">
        <v>193</v>
      </c>
      <c r="E6" s="33"/>
      <c r="F6" s="34"/>
      <c r="G6" s="35" t="s">
        <v>170</v>
      </c>
      <c r="H6" s="35" t="s">
        <v>189</v>
      </c>
      <c r="I6" s="35" t="s">
        <v>190</v>
      </c>
      <c r="J6" s="33" t="s">
        <v>191</v>
      </c>
      <c r="K6" s="33"/>
      <c r="L6" s="33"/>
      <c r="M6" s="34"/>
      <c r="N6" s="23"/>
      <c r="O6" s="24"/>
      <c r="P6" s="25"/>
    </row>
    <row r="7" spans="1:16" s="5" customFormat="1" ht="133.5" customHeight="1" x14ac:dyDescent="0.2">
      <c r="A7" s="30"/>
      <c r="B7" s="30"/>
      <c r="C7" s="36"/>
      <c r="D7" s="1" t="s">
        <v>172</v>
      </c>
      <c r="E7" s="1" t="s">
        <v>153</v>
      </c>
      <c r="F7" s="1" t="s">
        <v>173</v>
      </c>
      <c r="G7" s="36"/>
      <c r="H7" s="36"/>
      <c r="I7" s="36"/>
      <c r="J7" s="17" t="s">
        <v>172</v>
      </c>
      <c r="K7" s="1" t="s">
        <v>153</v>
      </c>
      <c r="L7" s="1" t="s">
        <v>192</v>
      </c>
      <c r="M7" s="1" t="s">
        <v>154</v>
      </c>
      <c r="N7" s="16" t="s">
        <v>174</v>
      </c>
      <c r="O7" s="18" t="s">
        <v>176</v>
      </c>
      <c r="P7" s="18" t="s">
        <v>177</v>
      </c>
    </row>
    <row r="8" spans="1:16" x14ac:dyDescent="0.2">
      <c r="A8" s="6" t="s">
        <v>142</v>
      </c>
      <c r="B8" s="6" t="s">
        <v>147</v>
      </c>
      <c r="C8" s="6" t="s">
        <v>161</v>
      </c>
      <c r="D8" s="6" t="s">
        <v>148</v>
      </c>
      <c r="E8" s="6" t="s">
        <v>162</v>
      </c>
      <c r="F8" s="6" t="s">
        <v>163</v>
      </c>
      <c r="G8" s="6" t="s">
        <v>164</v>
      </c>
      <c r="H8" s="6" t="s">
        <v>183</v>
      </c>
      <c r="I8" s="6" t="s">
        <v>184</v>
      </c>
      <c r="J8" s="6" t="s">
        <v>178</v>
      </c>
      <c r="K8" s="6" t="s">
        <v>186</v>
      </c>
      <c r="L8" s="6" t="s">
        <v>187</v>
      </c>
      <c r="M8" s="6" t="s">
        <v>179</v>
      </c>
      <c r="N8" s="6" t="s">
        <v>180</v>
      </c>
      <c r="O8" s="6" t="s">
        <v>181</v>
      </c>
      <c r="P8" s="6" t="s">
        <v>182</v>
      </c>
    </row>
    <row r="9" spans="1:16" x14ac:dyDescent="0.2">
      <c r="A9" s="7" t="s">
        <v>140</v>
      </c>
      <c r="B9" s="8" t="s">
        <v>141</v>
      </c>
      <c r="C9" s="9">
        <f>C10+C20+C22+C26+C38+C43+C46+C55+C59+C67+C73+C78+C81+C83</f>
        <v>299540388.40999997</v>
      </c>
      <c r="D9" s="9">
        <f>D10+D20+D22+D26+D38+D43+D46+D55+D59+D67+D73+D78+D81+D83</f>
        <v>210547120.63999999</v>
      </c>
      <c r="E9" s="9">
        <f>C9-D9</f>
        <v>88993267.769999981</v>
      </c>
      <c r="F9" s="9">
        <f>D9/C9*100</f>
        <v>70.290060635098982</v>
      </c>
      <c r="G9" s="9">
        <v>309525164.69999999</v>
      </c>
      <c r="H9" s="9">
        <f t="shared" ref="H9:H40" si="0">G9-I9</f>
        <v>-2273530.5591199994</v>
      </c>
      <c r="I9" s="9">
        <v>311798695.25911999</v>
      </c>
      <c r="J9" s="9">
        <v>222625487.43862</v>
      </c>
      <c r="K9" s="9">
        <f>I9-J9</f>
        <v>89173207.820499986</v>
      </c>
      <c r="L9" s="9">
        <f>J9/I9*100</f>
        <v>71.400390964948485</v>
      </c>
      <c r="M9" s="9">
        <f t="shared" ref="M9:M40" si="1">J9/$J$9*100</f>
        <v>100</v>
      </c>
      <c r="N9" s="9">
        <f t="shared" ref="N9:N27" si="2">J9/D9*100</f>
        <v>105.73665731542916</v>
      </c>
      <c r="O9" s="9">
        <f>J9-D9</f>
        <v>12078366.798620015</v>
      </c>
      <c r="P9" s="9">
        <f>K9-E9</f>
        <v>179940.05050000548</v>
      </c>
    </row>
    <row r="10" spans="1:16" x14ac:dyDescent="0.2">
      <c r="A10" s="7" t="s">
        <v>149</v>
      </c>
      <c r="B10" s="8" t="s">
        <v>2</v>
      </c>
      <c r="C10" s="9">
        <v>22671166.449999999</v>
      </c>
      <c r="D10" s="9">
        <v>10550715.949999999</v>
      </c>
      <c r="E10" s="9">
        <f t="shared" ref="E10:E72" si="3">C10-D10</f>
        <v>12120450.5</v>
      </c>
      <c r="F10" s="9">
        <f t="shared" ref="F10:F72" si="4">D10/C10*100</f>
        <v>46.538037525634238</v>
      </c>
      <c r="G10" s="9">
        <v>26249184.600000001</v>
      </c>
      <c r="H10" s="9">
        <f t="shared" si="0"/>
        <v>4659803.4824000038</v>
      </c>
      <c r="I10" s="9">
        <v>21589381.117599998</v>
      </c>
      <c r="J10" s="9">
        <v>11696910.19492</v>
      </c>
      <c r="K10" s="9">
        <f t="shared" ref="K10:K73" si="5">I10-J10</f>
        <v>9892470.922679998</v>
      </c>
      <c r="L10" s="9">
        <f t="shared" ref="L10:L73" si="6">J10/I10*100</f>
        <v>54.178997217222211</v>
      </c>
      <c r="M10" s="9">
        <f t="shared" si="1"/>
        <v>5.2540750520063213</v>
      </c>
      <c r="N10" s="9">
        <f t="shared" si="2"/>
        <v>110.86366318979519</v>
      </c>
      <c r="O10" s="9">
        <f t="shared" ref="O10:O73" si="7">J10-D10</f>
        <v>1146194.2449200004</v>
      </c>
      <c r="P10" s="9">
        <f t="shared" ref="P10:P73" si="8">K10-E10</f>
        <v>-2227979.577320002</v>
      </c>
    </row>
    <row r="11" spans="1:16" ht="38.25" x14ac:dyDescent="0.2">
      <c r="A11" s="6" t="s">
        <v>3</v>
      </c>
      <c r="B11" s="10" t="s">
        <v>4</v>
      </c>
      <c r="C11" s="11">
        <v>10426.370000000001</v>
      </c>
      <c r="D11" s="11">
        <v>6577.08</v>
      </c>
      <c r="E11" s="11">
        <f t="shared" si="3"/>
        <v>3849.2900000000009</v>
      </c>
      <c r="F11" s="11">
        <f t="shared" si="4"/>
        <v>63.081206594433148</v>
      </c>
      <c r="G11" s="11">
        <v>12321.1</v>
      </c>
      <c r="H11" s="11">
        <f t="shared" si="0"/>
        <v>3.9000000000669388E-2</v>
      </c>
      <c r="I11" s="11">
        <v>12321.061</v>
      </c>
      <c r="J11" s="11">
        <v>6886.2396100000005</v>
      </c>
      <c r="K11" s="11">
        <f t="shared" si="5"/>
        <v>5434.8213899999992</v>
      </c>
      <c r="L11" s="11">
        <f t="shared" si="6"/>
        <v>55.889988776128938</v>
      </c>
      <c r="M11" s="11">
        <f t="shared" si="1"/>
        <v>3.0931946244019356E-3</v>
      </c>
      <c r="N11" s="11">
        <f t="shared" si="2"/>
        <v>104.7005602790296</v>
      </c>
      <c r="O11" s="11">
        <f t="shared" si="7"/>
        <v>309.15961000000061</v>
      </c>
      <c r="P11" s="11">
        <f t="shared" si="8"/>
        <v>1585.5313899999983</v>
      </c>
    </row>
    <row r="12" spans="1:16" ht="51" x14ac:dyDescent="0.2">
      <c r="A12" s="6" t="s">
        <v>5</v>
      </c>
      <c r="B12" s="10" t="s">
        <v>6</v>
      </c>
      <c r="C12" s="11">
        <v>1094359.78</v>
      </c>
      <c r="D12" s="11">
        <v>717638.42</v>
      </c>
      <c r="E12" s="11">
        <f t="shared" si="3"/>
        <v>376721.36</v>
      </c>
      <c r="F12" s="11">
        <f t="shared" si="4"/>
        <v>65.576096007475712</v>
      </c>
      <c r="G12" s="11">
        <v>1136454.8999999999</v>
      </c>
      <c r="H12" s="11">
        <f t="shared" si="0"/>
        <v>-20307.600000000093</v>
      </c>
      <c r="I12" s="11">
        <v>1156762.5</v>
      </c>
      <c r="J12" s="11">
        <v>756508.22650999995</v>
      </c>
      <c r="K12" s="11">
        <f t="shared" si="5"/>
        <v>400254.27349000005</v>
      </c>
      <c r="L12" s="11">
        <f t="shared" si="6"/>
        <v>65.398750954495839</v>
      </c>
      <c r="M12" s="11">
        <f t="shared" si="1"/>
        <v>0.3398120472250854</v>
      </c>
      <c r="N12" s="11">
        <f t="shared" si="2"/>
        <v>105.41634971410809</v>
      </c>
      <c r="O12" s="11">
        <f t="shared" si="7"/>
        <v>38869.806509999908</v>
      </c>
      <c r="P12" s="11">
        <f t="shared" si="8"/>
        <v>23532.913490000064</v>
      </c>
    </row>
    <row r="13" spans="1:16" ht="51" x14ac:dyDescent="0.2">
      <c r="A13" s="6" t="s">
        <v>7</v>
      </c>
      <c r="B13" s="10" t="s">
        <v>185</v>
      </c>
      <c r="C13" s="11">
        <v>6394816.8700000001</v>
      </c>
      <c r="D13" s="11">
        <v>4306321.84</v>
      </c>
      <c r="E13" s="11">
        <f t="shared" si="3"/>
        <v>2088495.0300000003</v>
      </c>
      <c r="F13" s="11">
        <f t="shared" si="4"/>
        <v>67.340815656539661</v>
      </c>
      <c r="G13" s="11">
        <v>6757787.2999999998</v>
      </c>
      <c r="H13" s="11">
        <f t="shared" si="0"/>
        <v>-121013.3730000006</v>
      </c>
      <c r="I13" s="11">
        <v>6878800.6730000004</v>
      </c>
      <c r="J13" s="11">
        <v>4906393.5063000005</v>
      </c>
      <c r="K13" s="11">
        <f t="shared" si="5"/>
        <v>1972407.1666999999</v>
      </c>
      <c r="L13" s="11">
        <f t="shared" si="6"/>
        <v>71.326292758534194</v>
      </c>
      <c r="M13" s="11">
        <f t="shared" si="1"/>
        <v>2.2038777153279634</v>
      </c>
      <c r="N13" s="11">
        <f t="shared" si="2"/>
        <v>113.9346683456432</v>
      </c>
      <c r="O13" s="11">
        <f t="shared" si="7"/>
        <v>600071.66630000062</v>
      </c>
      <c r="P13" s="11">
        <f t="shared" si="8"/>
        <v>-116087.86330000032</v>
      </c>
    </row>
    <row r="14" spans="1:16" x14ac:dyDescent="0.2">
      <c r="A14" s="6" t="s">
        <v>8</v>
      </c>
      <c r="B14" s="10" t="s">
        <v>9</v>
      </c>
      <c r="C14" s="11">
        <v>804279.49</v>
      </c>
      <c r="D14" s="11">
        <v>571122.43999999994</v>
      </c>
      <c r="E14" s="11">
        <f t="shared" si="3"/>
        <v>233157.05000000005</v>
      </c>
      <c r="F14" s="11">
        <f t="shared" si="4"/>
        <v>71.010444391662901</v>
      </c>
      <c r="G14" s="11">
        <v>877426.8</v>
      </c>
      <c r="H14" s="11">
        <f t="shared" si="0"/>
        <v>4.3999999994412065E-2</v>
      </c>
      <c r="I14" s="11">
        <v>877426.75600000005</v>
      </c>
      <c r="J14" s="11">
        <v>652532.05673000007</v>
      </c>
      <c r="K14" s="11">
        <f t="shared" si="5"/>
        <v>224894.69926999998</v>
      </c>
      <c r="L14" s="11">
        <f t="shared" si="6"/>
        <v>74.368835035844299</v>
      </c>
      <c r="M14" s="11">
        <f t="shared" si="1"/>
        <v>0.29310752521537298</v>
      </c>
      <c r="N14" s="11">
        <f t="shared" si="2"/>
        <v>114.25431939427912</v>
      </c>
      <c r="O14" s="11">
        <f t="shared" si="7"/>
        <v>81409.616730000125</v>
      </c>
      <c r="P14" s="11">
        <f t="shared" si="8"/>
        <v>-8262.3507300000638</v>
      </c>
    </row>
    <row r="15" spans="1:16" ht="38.25" x14ac:dyDescent="0.2">
      <c r="A15" s="6" t="s">
        <v>10</v>
      </c>
      <c r="B15" s="10" t="s">
        <v>11</v>
      </c>
      <c r="C15" s="11">
        <v>162750.88</v>
      </c>
      <c r="D15" s="11">
        <v>111277.98</v>
      </c>
      <c r="E15" s="11">
        <f t="shared" si="3"/>
        <v>51472.900000000009</v>
      </c>
      <c r="F15" s="11">
        <f t="shared" si="4"/>
        <v>68.37319712188345</v>
      </c>
      <c r="G15" s="11">
        <v>169151.8</v>
      </c>
      <c r="H15" s="11">
        <f t="shared" si="0"/>
        <v>-1957.808800000028</v>
      </c>
      <c r="I15" s="11">
        <v>171109.60880000002</v>
      </c>
      <c r="J15" s="11">
        <v>119102.40758</v>
      </c>
      <c r="K15" s="11">
        <f t="shared" si="5"/>
        <v>52007.201220000017</v>
      </c>
      <c r="L15" s="11">
        <f t="shared" si="6"/>
        <v>69.605914253016508</v>
      </c>
      <c r="M15" s="11">
        <f t="shared" si="1"/>
        <v>5.3498999126430968E-2</v>
      </c>
      <c r="N15" s="11">
        <f t="shared" si="2"/>
        <v>107.0314248874755</v>
      </c>
      <c r="O15" s="11">
        <f t="shared" si="7"/>
        <v>7824.4275800000032</v>
      </c>
      <c r="P15" s="11">
        <f t="shared" si="8"/>
        <v>534.30122000000847</v>
      </c>
    </row>
    <row r="16" spans="1:16" ht="29.25" customHeight="1" x14ac:dyDescent="0.2">
      <c r="A16" s="6" t="s">
        <v>12</v>
      </c>
      <c r="B16" s="10" t="s">
        <v>13</v>
      </c>
      <c r="C16" s="11">
        <v>955885.64</v>
      </c>
      <c r="D16" s="11">
        <v>723584.45</v>
      </c>
      <c r="E16" s="11">
        <f t="shared" si="3"/>
        <v>232301.19000000006</v>
      </c>
      <c r="F16" s="11">
        <f t="shared" si="4"/>
        <v>75.697805231178066</v>
      </c>
      <c r="G16" s="11">
        <v>737746.3</v>
      </c>
      <c r="H16" s="11">
        <f t="shared" si="0"/>
        <v>-2739.2600000000093</v>
      </c>
      <c r="I16" s="11">
        <v>740485.56</v>
      </c>
      <c r="J16" s="11">
        <v>667120.22037999996</v>
      </c>
      <c r="K16" s="11">
        <f t="shared" si="5"/>
        <v>73365.339620000101</v>
      </c>
      <c r="L16" s="11">
        <f t="shared" si="6"/>
        <v>90.092265996382153</v>
      </c>
      <c r="M16" s="11">
        <f t="shared" si="1"/>
        <v>0.29966030756650514</v>
      </c>
      <c r="N16" s="11">
        <f t="shared" si="2"/>
        <v>92.196594382314316</v>
      </c>
      <c r="O16" s="11">
        <f t="shared" si="7"/>
        <v>-56464.229619999998</v>
      </c>
      <c r="P16" s="11">
        <f t="shared" si="8"/>
        <v>-158935.85037999996</v>
      </c>
    </row>
    <row r="17" spans="1:16" x14ac:dyDescent="0.2">
      <c r="A17" s="6" t="s">
        <v>14</v>
      </c>
      <c r="B17" s="10" t="s">
        <v>15</v>
      </c>
      <c r="C17" s="11">
        <v>2453882.77</v>
      </c>
      <c r="D17" s="11">
        <v>0</v>
      </c>
      <c r="E17" s="11">
        <f t="shared" si="3"/>
        <v>2453882.77</v>
      </c>
      <c r="F17" s="11">
        <f t="shared" si="4"/>
        <v>0</v>
      </c>
      <c r="G17" s="11">
        <v>2100000</v>
      </c>
      <c r="H17" s="11">
        <f t="shared" si="0"/>
        <v>473293.90405000001</v>
      </c>
      <c r="I17" s="11">
        <v>1626706.09595</v>
      </c>
      <c r="J17" s="11">
        <v>0</v>
      </c>
      <c r="K17" s="11">
        <f t="shared" si="5"/>
        <v>1626706.09595</v>
      </c>
      <c r="L17" s="11">
        <f t="shared" si="6"/>
        <v>0</v>
      </c>
      <c r="M17" s="11">
        <f t="shared" si="1"/>
        <v>0</v>
      </c>
      <c r="N17" s="12" t="e">
        <f t="shared" si="2"/>
        <v>#DIV/0!</v>
      </c>
      <c r="O17" s="12">
        <f t="shared" si="7"/>
        <v>0</v>
      </c>
      <c r="P17" s="12">
        <f t="shared" si="8"/>
        <v>-827176.67405000003</v>
      </c>
    </row>
    <row r="18" spans="1:16" ht="25.5" x14ac:dyDescent="0.2">
      <c r="A18" s="6" t="s">
        <v>16</v>
      </c>
      <c r="B18" s="10" t="s">
        <v>17</v>
      </c>
      <c r="C18" s="11">
        <v>16549.11</v>
      </c>
      <c r="D18" s="11">
        <v>618.78</v>
      </c>
      <c r="E18" s="11">
        <f t="shared" si="3"/>
        <v>15930.33</v>
      </c>
      <c r="F18" s="11">
        <f t="shared" si="4"/>
        <v>3.7390530366889814</v>
      </c>
      <c r="G18" s="11">
        <v>25235.5</v>
      </c>
      <c r="H18" s="11">
        <f t="shared" si="0"/>
        <v>24615.765820000001</v>
      </c>
      <c r="I18" s="11">
        <v>619.73418000000004</v>
      </c>
      <c r="J18" s="11">
        <v>619.73418000000004</v>
      </c>
      <c r="K18" s="11">
        <f t="shared" si="5"/>
        <v>0</v>
      </c>
      <c r="L18" s="11">
        <f t="shared" si="6"/>
        <v>100</v>
      </c>
      <c r="M18" s="11">
        <f t="shared" si="1"/>
        <v>2.7837521531350572E-4</v>
      </c>
      <c r="N18" s="12">
        <f t="shared" si="2"/>
        <v>100.15420343256085</v>
      </c>
      <c r="O18" s="12">
        <f t="shared" si="7"/>
        <v>0.95418000000006487</v>
      </c>
      <c r="P18" s="12">
        <f t="shared" si="8"/>
        <v>-15930.33</v>
      </c>
    </row>
    <row r="19" spans="1:16" x14ac:dyDescent="0.2">
      <c r="A19" s="6" t="s">
        <v>18</v>
      </c>
      <c r="B19" s="10" t="s">
        <v>19</v>
      </c>
      <c r="C19" s="11">
        <v>10778215.550000001</v>
      </c>
      <c r="D19" s="11">
        <v>4113574.95</v>
      </c>
      <c r="E19" s="11">
        <f t="shared" si="3"/>
        <v>6664640.6000000006</v>
      </c>
      <c r="F19" s="11">
        <f t="shared" si="4"/>
        <v>38.165640044190802</v>
      </c>
      <c r="G19" s="11">
        <v>14433060.9</v>
      </c>
      <c r="H19" s="11">
        <f t="shared" si="0"/>
        <v>4307911.7713300008</v>
      </c>
      <c r="I19" s="11">
        <v>10125149.12867</v>
      </c>
      <c r="J19" s="11">
        <v>4587747.80363</v>
      </c>
      <c r="K19" s="11">
        <f t="shared" si="5"/>
        <v>5537401.3250399996</v>
      </c>
      <c r="L19" s="11">
        <f t="shared" si="6"/>
        <v>45.310422052347867</v>
      </c>
      <c r="M19" s="11">
        <f t="shared" si="1"/>
        <v>2.0607468877052484</v>
      </c>
      <c r="N19" s="11">
        <f t="shared" si="2"/>
        <v>111.52702599061675</v>
      </c>
      <c r="O19" s="11">
        <f t="shared" si="7"/>
        <v>474172.85362999979</v>
      </c>
      <c r="P19" s="11">
        <f t="shared" si="8"/>
        <v>-1127239.274960001</v>
      </c>
    </row>
    <row r="20" spans="1:16" x14ac:dyDescent="0.2">
      <c r="A20" s="7" t="s">
        <v>20</v>
      </c>
      <c r="B20" s="8" t="s">
        <v>21</v>
      </c>
      <c r="C20" s="9">
        <v>423084.72</v>
      </c>
      <c r="D20" s="9">
        <v>253148.24</v>
      </c>
      <c r="E20" s="9">
        <f t="shared" si="3"/>
        <v>169936.47999999998</v>
      </c>
      <c r="F20" s="9">
        <f t="shared" si="4"/>
        <v>59.833935860411124</v>
      </c>
      <c r="G20" s="9">
        <v>499493.1</v>
      </c>
      <c r="H20" s="9">
        <f t="shared" si="0"/>
        <v>-1196844.7402599999</v>
      </c>
      <c r="I20" s="9">
        <v>1696337.84026</v>
      </c>
      <c r="J20" s="9">
        <v>1256666.6345200001</v>
      </c>
      <c r="K20" s="9">
        <f t="shared" si="5"/>
        <v>439671.20573999989</v>
      </c>
      <c r="L20" s="9">
        <f t="shared" si="6"/>
        <v>74.081153216943449</v>
      </c>
      <c r="M20" s="9">
        <f t="shared" si="1"/>
        <v>0.56447563528253941</v>
      </c>
      <c r="N20" s="9">
        <f t="shared" si="2"/>
        <v>496.41531559532081</v>
      </c>
      <c r="O20" s="9">
        <f t="shared" si="7"/>
        <v>1003518.3945200001</v>
      </c>
      <c r="P20" s="9">
        <f t="shared" si="8"/>
        <v>269734.72573999991</v>
      </c>
    </row>
    <row r="21" spans="1:16" x14ac:dyDescent="0.2">
      <c r="A21" s="6" t="s">
        <v>22</v>
      </c>
      <c r="B21" s="10" t="s">
        <v>23</v>
      </c>
      <c r="C21" s="11">
        <v>423084.72</v>
      </c>
      <c r="D21" s="11">
        <v>253148.24</v>
      </c>
      <c r="E21" s="11">
        <f t="shared" si="3"/>
        <v>169936.47999999998</v>
      </c>
      <c r="F21" s="11">
        <f t="shared" si="4"/>
        <v>59.833935860411124</v>
      </c>
      <c r="G21" s="11">
        <v>499493.1</v>
      </c>
      <c r="H21" s="11">
        <f t="shared" si="0"/>
        <v>-1196844.7402599999</v>
      </c>
      <c r="I21" s="11">
        <v>1696337.84026</v>
      </c>
      <c r="J21" s="11">
        <v>1256666.6345200001</v>
      </c>
      <c r="K21" s="11">
        <f t="shared" si="5"/>
        <v>439671.20573999989</v>
      </c>
      <c r="L21" s="11">
        <f t="shared" si="6"/>
        <v>74.081153216943449</v>
      </c>
      <c r="M21" s="11">
        <f t="shared" si="1"/>
        <v>0.56447563528253941</v>
      </c>
      <c r="N21" s="11">
        <f t="shared" si="2"/>
        <v>496.41531559532081</v>
      </c>
      <c r="O21" s="11">
        <f t="shared" si="7"/>
        <v>1003518.3945200001</v>
      </c>
      <c r="P21" s="11">
        <f t="shared" si="8"/>
        <v>269734.72573999991</v>
      </c>
    </row>
    <row r="22" spans="1:16" ht="25.5" x14ac:dyDescent="0.2">
      <c r="A22" s="7" t="s">
        <v>24</v>
      </c>
      <c r="B22" s="8" t="s">
        <v>25</v>
      </c>
      <c r="C22" s="9">
        <v>6256684.9900000002</v>
      </c>
      <c r="D22" s="9">
        <v>3911454.6</v>
      </c>
      <c r="E22" s="9">
        <f t="shared" si="3"/>
        <v>2345230.39</v>
      </c>
      <c r="F22" s="9">
        <f t="shared" si="4"/>
        <v>62.516406152006063</v>
      </c>
      <c r="G22" s="9">
        <v>6570657.0999999996</v>
      </c>
      <c r="H22" s="9">
        <f t="shared" si="0"/>
        <v>-45682.558520000428</v>
      </c>
      <c r="I22" s="9">
        <v>6616339.6585200001</v>
      </c>
      <c r="J22" s="9">
        <v>4129788.0631399998</v>
      </c>
      <c r="K22" s="9">
        <f t="shared" si="5"/>
        <v>2486551.5953800003</v>
      </c>
      <c r="L22" s="9">
        <f t="shared" si="6"/>
        <v>62.418017760348576</v>
      </c>
      <c r="M22" s="9">
        <f t="shared" si="1"/>
        <v>1.8550383025118011</v>
      </c>
      <c r="N22" s="9">
        <f t="shared" si="2"/>
        <v>105.58189945857993</v>
      </c>
      <c r="O22" s="9">
        <f t="shared" si="7"/>
        <v>218333.46313999966</v>
      </c>
      <c r="P22" s="9">
        <f t="shared" si="8"/>
        <v>141321.20538000017</v>
      </c>
    </row>
    <row r="23" spans="1:16" ht="16.5" customHeight="1" x14ac:dyDescent="0.2">
      <c r="A23" s="6" t="s">
        <v>26</v>
      </c>
      <c r="B23" s="10" t="s">
        <v>155</v>
      </c>
      <c r="C23" s="11">
        <v>1927457.2</v>
      </c>
      <c r="D23" s="11">
        <v>1017766</v>
      </c>
      <c r="E23" s="11">
        <f t="shared" si="3"/>
        <v>909691.2</v>
      </c>
      <c r="F23" s="11">
        <f t="shared" si="4"/>
        <v>52.803559010285674</v>
      </c>
      <c r="G23" s="11">
        <v>2349110.5</v>
      </c>
      <c r="H23" s="11">
        <f t="shared" si="0"/>
        <v>-65682.550520000048</v>
      </c>
      <c r="I23" s="11">
        <v>2414793.05052</v>
      </c>
      <c r="J23" s="11">
        <v>995615.82290000003</v>
      </c>
      <c r="K23" s="11">
        <f t="shared" si="5"/>
        <v>1419177.22762</v>
      </c>
      <c r="L23" s="11">
        <f t="shared" si="6"/>
        <v>41.229861195997927</v>
      </c>
      <c r="M23" s="11">
        <f t="shared" si="1"/>
        <v>0.4472155611448132</v>
      </c>
      <c r="N23" s="11">
        <f t="shared" si="2"/>
        <v>97.823647370810178</v>
      </c>
      <c r="O23" s="11">
        <f t="shared" si="7"/>
        <v>-22150.177099999972</v>
      </c>
      <c r="P23" s="11">
        <f t="shared" si="8"/>
        <v>509486.02762000007</v>
      </c>
    </row>
    <row r="24" spans="1:16" ht="45" customHeight="1" x14ac:dyDescent="0.2">
      <c r="A24" s="6" t="s">
        <v>27</v>
      </c>
      <c r="B24" s="10" t="s">
        <v>156</v>
      </c>
      <c r="C24" s="11">
        <v>3017787.38</v>
      </c>
      <c r="D24" s="11">
        <v>2080044.33</v>
      </c>
      <c r="E24" s="11">
        <f t="shared" si="3"/>
        <v>937743.04999999981</v>
      </c>
      <c r="F24" s="11">
        <f t="shared" si="4"/>
        <v>68.926139190097629</v>
      </c>
      <c r="G24" s="11">
        <v>3269331.9</v>
      </c>
      <c r="H24" s="11">
        <f t="shared" si="0"/>
        <v>345.71511000022292</v>
      </c>
      <c r="I24" s="11">
        <v>3268986.1848899997</v>
      </c>
      <c r="J24" s="11">
        <v>2319061.2113699997</v>
      </c>
      <c r="K24" s="11">
        <f t="shared" si="5"/>
        <v>949924.97352</v>
      </c>
      <c r="L24" s="11">
        <f t="shared" si="6"/>
        <v>70.941297399457667</v>
      </c>
      <c r="M24" s="11">
        <f t="shared" si="1"/>
        <v>1.0416872021490295</v>
      </c>
      <c r="N24" s="11">
        <f t="shared" si="2"/>
        <v>111.49095131881153</v>
      </c>
      <c r="O24" s="11">
        <f t="shared" si="7"/>
        <v>239016.88136999961</v>
      </c>
      <c r="P24" s="11">
        <f t="shared" si="8"/>
        <v>12181.923520000186</v>
      </c>
    </row>
    <row r="25" spans="1:16" ht="30" customHeight="1" x14ac:dyDescent="0.2">
      <c r="A25" s="6" t="s">
        <v>28</v>
      </c>
      <c r="B25" s="10" t="s">
        <v>29</v>
      </c>
      <c r="C25" s="11">
        <v>1311440.4099999999</v>
      </c>
      <c r="D25" s="11">
        <v>813644.27</v>
      </c>
      <c r="E25" s="11">
        <f t="shared" si="3"/>
        <v>497796.1399999999</v>
      </c>
      <c r="F25" s="11">
        <f t="shared" si="4"/>
        <v>62.042031326455771</v>
      </c>
      <c r="G25" s="11">
        <v>952214.7</v>
      </c>
      <c r="H25" s="11">
        <f t="shared" si="0"/>
        <v>19654.276889999979</v>
      </c>
      <c r="I25" s="11">
        <v>932560.42310999997</v>
      </c>
      <c r="J25" s="11">
        <v>815111.02887000004</v>
      </c>
      <c r="K25" s="11">
        <f t="shared" si="5"/>
        <v>117449.39423999994</v>
      </c>
      <c r="L25" s="11">
        <f t="shared" si="6"/>
        <v>87.405706769292507</v>
      </c>
      <c r="M25" s="11">
        <f t="shared" si="1"/>
        <v>0.36613553921795861</v>
      </c>
      <c r="N25" s="11">
        <f t="shared" si="2"/>
        <v>100.18027028814447</v>
      </c>
      <c r="O25" s="11">
        <f t="shared" si="7"/>
        <v>1466.7588700000197</v>
      </c>
      <c r="P25" s="11">
        <f t="shared" si="8"/>
        <v>-380346.74575999996</v>
      </c>
    </row>
    <row r="26" spans="1:16" x14ac:dyDescent="0.2">
      <c r="A26" s="7" t="s">
        <v>30</v>
      </c>
      <c r="B26" s="8" t="s">
        <v>31</v>
      </c>
      <c r="C26" s="9">
        <v>65351456.560000002</v>
      </c>
      <c r="D26" s="9">
        <v>45472566.280000001</v>
      </c>
      <c r="E26" s="9">
        <f t="shared" si="3"/>
        <v>19878890.280000001</v>
      </c>
      <c r="F26" s="9">
        <f t="shared" si="4"/>
        <v>69.581565084553333</v>
      </c>
      <c r="G26" s="9">
        <v>63481732.799999997</v>
      </c>
      <c r="H26" s="9">
        <f t="shared" si="0"/>
        <v>-1785131.7415700033</v>
      </c>
      <c r="I26" s="9">
        <v>65266864.54157</v>
      </c>
      <c r="J26" s="9">
        <v>41323953.645369999</v>
      </c>
      <c r="K26" s="9">
        <f t="shared" si="5"/>
        <v>23942910.896200001</v>
      </c>
      <c r="L26" s="9">
        <f t="shared" si="6"/>
        <v>63.315365209630691</v>
      </c>
      <c r="M26" s="9">
        <f t="shared" si="1"/>
        <v>18.562094628434409</v>
      </c>
      <c r="N26" s="9">
        <f t="shared" si="2"/>
        <v>90.876669222747026</v>
      </c>
      <c r="O26" s="9">
        <f t="shared" si="7"/>
        <v>-4148612.6346300021</v>
      </c>
      <c r="P26" s="9">
        <f t="shared" si="8"/>
        <v>4064020.6162</v>
      </c>
    </row>
    <row r="27" spans="1:16" x14ac:dyDescent="0.2">
      <c r="A27" s="6" t="s">
        <v>32</v>
      </c>
      <c r="B27" s="10" t="s">
        <v>33</v>
      </c>
      <c r="C27" s="11">
        <v>981240.73</v>
      </c>
      <c r="D27" s="11">
        <v>615955.09</v>
      </c>
      <c r="E27" s="11">
        <f t="shared" si="3"/>
        <v>365285.64</v>
      </c>
      <c r="F27" s="11">
        <f t="shared" si="4"/>
        <v>62.773086274150067</v>
      </c>
      <c r="G27" s="11">
        <v>793413.9</v>
      </c>
      <c r="H27" s="11">
        <f t="shared" si="0"/>
        <v>-44830.547450000071</v>
      </c>
      <c r="I27" s="11">
        <v>838244.44745000009</v>
      </c>
      <c r="J27" s="11">
        <v>624912.73982000002</v>
      </c>
      <c r="K27" s="11">
        <f t="shared" si="5"/>
        <v>213331.70763000008</v>
      </c>
      <c r="L27" s="11">
        <f t="shared" si="6"/>
        <v>74.550179451952175</v>
      </c>
      <c r="M27" s="11">
        <f t="shared" si="1"/>
        <v>0.28070134601829655</v>
      </c>
      <c r="N27" s="11">
        <f t="shared" si="2"/>
        <v>101.45426995659702</v>
      </c>
      <c r="O27" s="11">
        <f t="shared" si="7"/>
        <v>8957.6498200000497</v>
      </c>
      <c r="P27" s="11">
        <f t="shared" si="8"/>
        <v>-151953.93236999994</v>
      </c>
    </row>
    <row r="28" spans="1:16" x14ac:dyDescent="0.2">
      <c r="A28" s="6" t="s">
        <v>158</v>
      </c>
      <c r="B28" s="10" t="s">
        <v>157</v>
      </c>
      <c r="C28" s="11">
        <v>6276359.2999999998</v>
      </c>
      <c r="D28" s="11">
        <v>5225960.21</v>
      </c>
      <c r="E28" s="11"/>
      <c r="F28" s="11"/>
      <c r="G28" s="11">
        <v>6286635.7999999998</v>
      </c>
      <c r="H28" s="11">
        <f t="shared" si="0"/>
        <v>-345212.24884000048</v>
      </c>
      <c r="I28" s="11">
        <v>6631848.0488400003</v>
      </c>
      <c r="J28" s="11">
        <v>5893718.8372900002</v>
      </c>
      <c r="K28" s="11">
        <f t="shared" si="5"/>
        <v>738129.21155000012</v>
      </c>
      <c r="L28" s="11">
        <f t="shared" si="6"/>
        <v>88.869931788031408</v>
      </c>
      <c r="M28" s="11">
        <f t="shared" si="1"/>
        <v>2.6473693129655493</v>
      </c>
      <c r="N28" s="11"/>
      <c r="O28" s="11">
        <f t="shared" si="7"/>
        <v>667758.62729000021</v>
      </c>
      <c r="P28" s="11">
        <f t="shared" si="8"/>
        <v>738129.21155000012</v>
      </c>
    </row>
    <row r="29" spans="1:16" x14ac:dyDescent="0.2">
      <c r="A29" s="6" t="s">
        <v>34</v>
      </c>
      <c r="B29" s="10" t="s">
        <v>35</v>
      </c>
      <c r="C29" s="11">
        <v>5382.3</v>
      </c>
      <c r="D29" s="11">
        <v>3767.61</v>
      </c>
      <c r="E29" s="11">
        <f t="shared" si="3"/>
        <v>1614.69</v>
      </c>
      <c r="F29" s="11">
        <f t="shared" si="4"/>
        <v>70</v>
      </c>
      <c r="G29" s="11">
        <v>5382.3</v>
      </c>
      <c r="H29" s="11">
        <f t="shared" si="0"/>
        <v>-49.997599999999693</v>
      </c>
      <c r="I29" s="11">
        <v>5432.2975999999999</v>
      </c>
      <c r="J29" s="11">
        <v>3817.6082999999999</v>
      </c>
      <c r="K29" s="11">
        <f t="shared" si="5"/>
        <v>1614.6893</v>
      </c>
      <c r="L29" s="11">
        <f t="shared" si="6"/>
        <v>70.276125888242944</v>
      </c>
      <c r="M29" s="13">
        <f t="shared" si="1"/>
        <v>1.7148118770778889E-3</v>
      </c>
      <c r="N29" s="12">
        <f t="shared" ref="N29:N60" si="9">J29/D29*100</f>
        <v>101.32705614434614</v>
      </c>
      <c r="O29" s="12">
        <f t="shared" si="7"/>
        <v>49.998299999999745</v>
      </c>
      <c r="P29" s="12">
        <f t="shared" si="8"/>
        <v>-7.000000000516593E-4</v>
      </c>
    </row>
    <row r="30" spans="1:16" x14ac:dyDescent="0.2">
      <c r="A30" s="6" t="s">
        <v>36</v>
      </c>
      <c r="B30" s="10" t="s">
        <v>37</v>
      </c>
      <c r="C30" s="11">
        <v>7146913.3200000003</v>
      </c>
      <c r="D30" s="11">
        <v>5691008.1299999999</v>
      </c>
      <c r="E30" s="11">
        <f t="shared" si="3"/>
        <v>1455905.1900000004</v>
      </c>
      <c r="F30" s="11">
        <f t="shared" si="4"/>
        <v>79.628895373254636</v>
      </c>
      <c r="G30" s="11">
        <v>7002095.0999999996</v>
      </c>
      <c r="H30" s="11">
        <f t="shared" si="0"/>
        <v>-171646.51735999994</v>
      </c>
      <c r="I30" s="11">
        <v>7173741.6173599996</v>
      </c>
      <c r="J30" s="11">
        <v>5743246.4835700002</v>
      </c>
      <c r="K30" s="11">
        <f t="shared" si="5"/>
        <v>1430495.1337899994</v>
      </c>
      <c r="L30" s="11">
        <f t="shared" si="6"/>
        <v>80.059288303215553</v>
      </c>
      <c r="M30" s="11">
        <f t="shared" si="1"/>
        <v>2.5797794087496242</v>
      </c>
      <c r="N30" s="11">
        <f t="shared" si="9"/>
        <v>100.91791036626054</v>
      </c>
      <c r="O30" s="11">
        <f t="shared" si="7"/>
        <v>52238.353570000269</v>
      </c>
      <c r="P30" s="11">
        <f t="shared" si="8"/>
        <v>-25410.056210000999</v>
      </c>
    </row>
    <row r="31" spans="1:16" x14ac:dyDescent="0.2">
      <c r="A31" s="6" t="s">
        <v>38</v>
      </c>
      <c r="B31" s="10" t="s">
        <v>39</v>
      </c>
      <c r="C31" s="11">
        <v>136079.38</v>
      </c>
      <c r="D31" s="11">
        <v>39426.559999999998</v>
      </c>
      <c r="E31" s="11">
        <f t="shared" si="3"/>
        <v>96652.82</v>
      </c>
      <c r="F31" s="11">
        <f t="shared" si="4"/>
        <v>28.97320666804919</v>
      </c>
      <c r="G31" s="11">
        <v>132173.79999999999</v>
      </c>
      <c r="H31" s="11">
        <f t="shared" si="0"/>
        <v>3722.5647599999938</v>
      </c>
      <c r="I31" s="11">
        <v>128451.23523999999</v>
      </c>
      <c r="J31" s="11">
        <v>63449.267399999997</v>
      </c>
      <c r="K31" s="11">
        <f t="shared" si="5"/>
        <v>65001.967839999998</v>
      </c>
      <c r="L31" s="11">
        <f t="shared" si="6"/>
        <v>49.395607042198186</v>
      </c>
      <c r="M31" s="11">
        <f t="shared" si="1"/>
        <v>2.850045074802748E-2</v>
      </c>
      <c r="N31" s="11">
        <f t="shared" si="9"/>
        <v>160.93026477582623</v>
      </c>
      <c r="O31" s="11">
        <f t="shared" si="7"/>
        <v>24022.707399999999</v>
      </c>
      <c r="P31" s="11">
        <f t="shared" si="8"/>
        <v>-31650.852160000009</v>
      </c>
    </row>
    <row r="32" spans="1:16" x14ac:dyDescent="0.2">
      <c r="A32" s="6" t="s">
        <v>40</v>
      </c>
      <c r="B32" s="10" t="s">
        <v>41</v>
      </c>
      <c r="C32" s="11">
        <v>2196951.4500000002</v>
      </c>
      <c r="D32" s="11">
        <v>1421476.77</v>
      </c>
      <c r="E32" s="11">
        <f t="shared" si="3"/>
        <v>775474.68000000017</v>
      </c>
      <c r="F32" s="11">
        <f t="shared" si="4"/>
        <v>64.702238640730997</v>
      </c>
      <c r="G32" s="11">
        <v>2335300.9</v>
      </c>
      <c r="H32" s="11">
        <f t="shared" si="0"/>
        <v>20751.783599999733</v>
      </c>
      <c r="I32" s="11">
        <v>2314549.1164000002</v>
      </c>
      <c r="J32" s="11">
        <v>1575721.6387</v>
      </c>
      <c r="K32" s="11">
        <f t="shared" si="5"/>
        <v>738827.47770000016</v>
      </c>
      <c r="L32" s="11">
        <f t="shared" si="6"/>
        <v>68.078989014968215</v>
      </c>
      <c r="M32" s="11">
        <f t="shared" si="1"/>
        <v>0.70779031494964906</v>
      </c>
      <c r="N32" s="11">
        <f t="shared" si="9"/>
        <v>110.8510298553806</v>
      </c>
      <c r="O32" s="11">
        <f t="shared" si="7"/>
        <v>154244.86869999999</v>
      </c>
      <c r="P32" s="11">
        <f t="shared" si="8"/>
        <v>-36647.202300000004</v>
      </c>
    </row>
    <row r="33" spans="1:16" x14ac:dyDescent="0.2">
      <c r="A33" s="6" t="s">
        <v>42</v>
      </c>
      <c r="B33" s="10" t="s">
        <v>43</v>
      </c>
      <c r="C33" s="11">
        <v>4695950.55</v>
      </c>
      <c r="D33" s="11">
        <v>4006874.22</v>
      </c>
      <c r="E33" s="11">
        <f t="shared" si="3"/>
        <v>689076.32999999961</v>
      </c>
      <c r="F33" s="11">
        <f t="shared" si="4"/>
        <v>85.326158726266826</v>
      </c>
      <c r="G33" s="11">
        <v>4938457.0999999996</v>
      </c>
      <c r="H33" s="11">
        <f t="shared" si="0"/>
        <v>-144356.28333000001</v>
      </c>
      <c r="I33" s="11">
        <v>5082813.3833299996</v>
      </c>
      <c r="J33" s="11">
        <v>1153670.07706</v>
      </c>
      <c r="K33" s="11">
        <f t="shared" si="5"/>
        <v>3929143.3062699996</v>
      </c>
      <c r="L33" s="11">
        <f t="shared" si="6"/>
        <v>22.697470673302085</v>
      </c>
      <c r="M33" s="11">
        <f t="shared" si="1"/>
        <v>0.51821114030264759</v>
      </c>
      <c r="N33" s="11">
        <f t="shared" si="9"/>
        <v>28.792270825511462</v>
      </c>
      <c r="O33" s="11">
        <f t="shared" si="7"/>
        <v>-2853204.1429400002</v>
      </c>
      <c r="P33" s="11">
        <f t="shared" si="8"/>
        <v>3240066.97627</v>
      </c>
    </row>
    <row r="34" spans="1:16" x14ac:dyDescent="0.2">
      <c r="A34" s="6" t="s">
        <v>44</v>
      </c>
      <c r="B34" s="10" t="s">
        <v>45</v>
      </c>
      <c r="C34" s="11">
        <v>33208376.93</v>
      </c>
      <c r="D34" s="11">
        <v>20365928.629999999</v>
      </c>
      <c r="E34" s="11">
        <f t="shared" si="3"/>
        <v>12842448.300000001</v>
      </c>
      <c r="F34" s="11">
        <f t="shared" si="4"/>
        <v>61.327684496382886</v>
      </c>
      <c r="G34" s="11">
        <v>32918056.899999999</v>
      </c>
      <c r="H34" s="11">
        <f t="shared" si="0"/>
        <v>-277091.94427000359</v>
      </c>
      <c r="I34" s="11">
        <v>33195148.844270002</v>
      </c>
      <c r="J34" s="11">
        <v>19448651.714189999</v>
      </c>
      <c r="K34" s="11">
        <f t="shared" si="5"/>
        <v>13746497.130080003</v>
      </c>
      <c r="L34" s="11">
        <f t="shared" si="6"/>
        <v>58.588837198562935</v>
      </c>
      <c r="M34" s="11">
        <f t="shared" si="1"/>
        <v>8.7360400365444146</v>
      </c>
      <c r="N34" s="11">
        <f t="shared" si="9"/>
        <v>95.496022143282943</v>
      </c>
      <c r="O34" s="11">
        <f t="shared" si="7"/>
        <v>-917276.91581000015</v>
      </c>
      <c r="P34" s="11">
        <f t="shared" si="8"/>
        <v>904048.83008000255</v>
      </c>
    </row>
    <row r="35" spans="1:16" x14ac:dyDescent="0.2">
      <c r="A35" s="6" t="s">
        <v>46</v>
      </c>
      <c r="B35" s="10" t="s">
        <v>47</v>
      </c>
      <c r="C35" s="11">
        <v>3950603.74</v>
      </c>
      <c r="D35" s="11">
        <v>2781554.4</v>
      </c>
      <c r="E35" s="11">
        <f t="shared" si="3"/>
        <v>1169049.3400000003</v>
      </c>
      <c r="F35" s="11">
        <f t="shared" si="4"/>
        <v>70.408337131782289</v>
      </c>
      <c r="G35" s="11">
        <v>4111095.2</v>
      </c>
      <c r="H35" s="11">
        <f t="shared" si="0"/>
        <v>-496032.28321999963</v>
      </c>
      <c r="I35" s="11">
        <v>4607127.4832199998</v>
      </c>
      <c r="J35" s="11">
        <v>3435655.1809</v>
      </c>
      <c r="K35" s="11">
        <f t="shared" si="5"/>
        <v>1171472.3023199998</v>
      </c>
      <c r="L35" s="11">
        <f t="shared" si="6"/>
        <v>74.57260936262962</v>
      </c>
      <c r="M35" s="11">
        <f t="shared" si="1"/>
        <v>1.5432443160162619</v>
      </c>
      <c r="N35" s="11">
        <f t="shared" si="9"/>
        <v>123.51565660193454</v>
      </c>
      <c r="O35" s="11">
        <f t="shared" si="7"/>
        <v>654100.78090000013</v>
      </c>
      <c r="P35" s="11">
        <f t="shared" si="8"/>
        <v>2422.9623199994676</v>
      </c>
    </row>
    <row r="36" spans="1:16" ht="25.5" x14ac:dyDescent="0.2">
      <c r="A36" s="6" t="s">
        <v>48</v>
      </c>
      <c r="B36" s="10" t="s">
        <v>49</v>
      </c>
      <c r="C36" s="11">
        <v>11380</v>
      </c>
      <c r="D36" s="11">
        <v>30</v>
      </c>
      <c r="E36" s="11">
        <f t="shared" si="3"/>
        <v>11350</v>
      </c>
      <c r="F36" s="11">
        <f t="shared" si="4"/>
        <v>0.26362038664323373</v>
      </c>
      <c r="G36" s="11">
        <v>30325</v>
      </c>
      <c r="H36" s="11">
        <f t="shared" si="0"/>
        <v>-13198.335270000003</v>
      </c>
      <c r="I36" s="11">
        <v>43523.335270000003</v>
      </c>
      <c r="J36" s="11">
        <v>3759.0410000000002</v>
      </c>
      <c r="K36" s="11">
        <f t="shared" si="5"/>
        <v>39764.294270000006</v>
      </c>
      <c r="L36" s="11">
        <f t="shared" si="6"/>
        <v>8.6368403907479312</v>
      </c>
      <c r="M36" s="14">
        <f t="shared" si="1"/>
        <v>1.6885043322078762E-3</v>
      </c>
      <c r="N36" s="12">
        <f t="shared" si="9"/>
        <v>12530.136666666667</v>
      </c>
      <c r="O36" s="12">
        <f t="shared" si="7"/>
        <v>3729.0410000000002</v>
      </c>
      <c r="P36" s="12">
        <f t="shared" si="8"/>
        <v>28414.294270000006</v>
      </c>
    </row>
    <row r="37" spans="1:16" ht="25.5" x14ac:dyDescent="0.2">
      <c r="A37" s="6" t="s">
        <v>50</v>
      </c>
      <c r="B37" s="10" t="s">
        <v>51</v>
      </c>
      <c r="C37" s="11">
        <v>6742218.8499999996</v>
      </c>
      <c r="D37" s="11">
        <v>5320584.66</v>
      </c>
      <c r="E37" s="11">
        <f t="shared" si="3"/>
        <v>1421634.1899999995</v>
      </c>
      <c r="F37" s="11">
        <f t="shared" si="4"/>
        <v>78.914446095145678</v>
      </c>
      <c r="G37" s="11">
        <v>4928796.8</v>
      </c>
      <c r="H37" s="11">
        <f t="shared" si="0"/>
        <v>-317187.93259000033</v>
      </c>
      <c r="I37" s="11">
        <v>5245984.7325900001</v>
      </c>
      <c r="J37" s="11">
        <v>3377351.0571399997</v>
      </c>
      <c r="K37" s="11">
        <f t="shared" si="5"/>
        <v>1868633.6754500004</v>
      </c>
      <c r="L37" s="11">
        <f t="shared" si="6"/>
        <v>64.379734774267334</v>
      </c>
      <c r="M37" s="11">
        <f t="shared" si="1"/>
        <v>1.517054985930651</v>
      </c>
      <c r="N37" s="11">
        <f t="shared" si="9"/>
        <v>63.477066393301214</v>
      </c>
      <c r="O37" s="11">
        <f t="shared" si="7"/>
        <v>-1943233.6028600005</v>
      </c>
      <c r="P37" s="11">
        <f t="shared" si="8"/>
        <v>446999.48545000097</v>
      </c>
    </row>
    <row r="38" spans="1:16" x14ac:dyDescent="0.2">
      <c r="A38" s="7" t="s">
        <v>52</v>
      </c>
      <c r="B38" s="8" t="s">
        <v>53</v>
      </c>
      <c r="C38" s="9">
        <v>19384966.68</v>
      </c>
      <c r="D38" s="9">
        <v>13314903.869999999</v>
      </c>
      <c r="E38" s="9">
        <f t="shared" si="3"/>
        <v>6070062.8100000005</v>
      </c>
      <c r="F38" s="9">
        <f t="shared" si="4"/>
        <v>68.686751387286876</v>
      </c>
      <c r="G38" s="9">
        <v>18908792.800000001</v>
      </c>
      <c r="H38" s="9">
        <f t="shared" si="0"/>
        <v>-302316.64020999894</v>
      </c>
      <c r="I38" s="9">
        <v>19211109.44021</v>
      </c>
      <c r="J38" s="9">
        <v>11859933.551479999</v>
      </c>
      <c r="K38" s="9">
        <f t="shared" si="5"/>
        <v>7351175.8887300007</v>
      </c>
      <c r="L38" s="9">
        <f t="shared" si="6"/>
        <v>61.734766481817282</v>
      </c>
      <c r="M38" s="9">
        <f t="shared" si="1"/>
        <v>5.3273026767655693</v>
      </c>
      <c r="N38" s="9">
        <f t="shared" si="9"/>
        <v>89.072618678094898</v>
      </c>
      <c r="O38" s="9">
        <f t="shared" si="7"/>
        <v>-1454970.3185200002</v>
      </c>
      <c r="P38" s="9">
        <f t="shared" si="8"/>
        <v>1281113.0787300002</v>
      </c>
    </row>
    <row r="39" spans="1:16" x14ac:dyDescent="0.2">
      <c r="A39" s="6" t="s">
        <v>54</v>
      </c>
      <c r="B39" s="10" t="s">
        <v>55</v>
      </c>
      <c r="C39" s="11">
        <v>3881929.26</v>
      </c>
      <c r="D39" s="11">
        <v>2355118.4</v>
      </c>
      <c r="E39" s="11">
        <f t="shared" si="3"/>
        <v>1526810.8599999999</v>
      </c>
      <c r="F39" s="11">
        <f t="shared" si="4"/>
        <v>60.668761387990877</v>
      </c>
      <c r="G39" s="11">
        <v>3959234.6</v>
      </c>
      <c r="H39" s="11">
        <f t="shared" si="0"/>
        <v>-347006.91506000003</v>
      </c>
      <c r="I39" s="11">
        <v>4306241.5150600001</v>
      </c>
      <c r="J39" s="11">
        <v>2708574.2786599998</v>
      </c>
      <c r="K39" s="11">
        <f t="shared" si="5"/>
        <v>1597667.2364000003</v>
      </c>
      <c r="L39" s="11">
        <f t="shared" si="6"/>
        <v>62.898800942479426</v>
      </c>
      <c r="M39" s="11">
        <f t="shared" si="1"/>
        <v>1.2166505775340661</v>
      </c>
      <c r="N39" s="11">
        <f t="shared" si="9"/>
        <v>115.00798765191593</v>
      </c>
      <c r="O39" s="11">
        <f t="shared" si="7"/>
        <v>353455.87865999993</v>
      </c>
      <c r="P39" s="11">
        <f t="shared" si="8"/>
        <v>70856.376400000416</v>
      </c>
    </row>
    <row r="40" spans="1:16" x14ac:dyDescent="0.2">
      <c r="A40" s="6" t="s">
        <v>56</v>
      </c>
      <c r="B40" s="10" t="s">
        <v>57</v>
      </c>
      <c r="C40" s="11">
        <v>12600780.369999999</v>
      </c>
      <c r="D40" s="11">
        <v>9087922.0600000005</v>
      </c>
      <c r="E40" s="11">
        <f t="shared" si="3"/>
        <v>3512858.3099999987</v>
      </c>
      <c r="F40" s="11">
        <f t="shared" si="4"/>
        <v>72.121898748720128</v>
      </c>
      <c r="G40" s="11">
        <v>11302032.300000001</v>
      </c>
      <c r="H40" s="11">
        <f t="shared" si="0"/>
        <v>54354.20224000141</v>
      </c>
      <c r="I40" s="11">
        <v>11247678.097759999</v>
      </c>
      <c r="J40" s="11">
        <v>6672296.1085600005</v>
      </c>
      <c r="K40" s="11">
        <f t="shared" si="5"/>
        <v>4575381.9891999988</v>
      </c>
      <c r="L40" s="11">
        <f t="shared" si="6"/>
        <v>59.321542193573293</v>
      </c>
      <c r="M40" s="11">
        <f t="shared" si="1"/>
        <v>2.9970944411293505</v>
      </c>
      <c r="N40" s="11">
        <f t="shared" si="9"/>
        <v>73.419380849751704</v>
      </c>
      <c r="O40" s="11">
        <f t="shared" si="7"/>
        <v>-2415625.95144</v>
      </c>
      <c r="P40" s="11">
        <f t="shared" si="8"/>
        <v>1062523.6792000001</v>
      </c>
    </row>
    <row r="41" spans="1:16" x14ac:dyDescent="0.2">
      <c r="A41" s="6" t="s">
        <v>58</v>
      </c>
      <c r="B41" s="10" t="s">
        <v>59</v>
      </c>
      <c r="C41" s="11">
        <v>2166245.7400000002</v>
      </c>
      <c r="D41" s="11">
        <v>1312235.7</v>
      </c>
      <c r="E41" s="11">
        <f t="shared" si="3"/>
        <v>854010.04000000027</v>
      </c>
      <c r="F41" s="11">
        <f t="shared" si="4"/>
        <v>60.576493043674716</v>
      </c>
      <c r="G41" s="11">
        <v>2789299.7</v>
      </c>
      <c r="H41" s="11">
        <f t="shared" ref="H41:H72" si="10">G41-I41</f>
        <v>53194.979860000312</v>
      </c>
      <c r="I41" s="11">
        <v>2736104.7201399999</v>
      </c>
      <c r="J41" s="11">
        <v>1781726.0640999998</v>
      </c>
      <c r="K41" s="11">
        <f t="shared" si="5"/>
        <v>954378.65604000003</v>
      </c>
      <c r="L41" s="11">
        <f t="shared" si="6"/>
        <v>65.11907424394316</v>
      </c>
      <c r="M41" s="11">
        <f t="shared" ref="M41:M71" si="11">J41/$J$9*100</f>
        <v>0.80032438540588879</v>
      </c>
      <c r="N41" s="11">
        <f t="shared" si="9"/>
        <v>135.77789905426286</v>
      </c>
      <c r="O41" s="11">
        <f t="shared" si="7"/>
        <v>469490.36409999989</v>
      </c>
      <c r="P41" s="11">
        <f t="shared" si="8"/>
        <v>100368.61603999976</v>
      </c>
    </row>
    <row r="42" spans="1:16" ht="25.5" x14ac:dyDescent="0.2">
      <c r="A42" s="6" t="s">
        <v>60</v>
      </c>
      <c r="B42" s="10" t="s">
        <v>61</v>
      </c>
      <c r="C42" s="11">
        <v>736011.32</v>
      </c>
      <c r="D42" s="11">
        <v>559627.72</v>
      </c>
      <c r="E42" s="11">
        <f t="shared" si="3"/>
        <v>176383.59999999998</v>
      </c>
      <c r="F42" s="11">
        <f t="shared" si="4"/>
        <v>76.035205545479926</v>
      </c>
      <c r="G42" s="11">
        <v>858226.2</v>
      </c>
      <c r="H42" s="11">
        <f t="shared" si="10"/>
        <v>-62858.907250000047</v>
      </c>
      <c r="I42" s="11">
        <v>921085.10725</v>
      </c>
      <c r="J42" s="11">
        <v>697337.10015999991</v>
      </c>
      <c r="K42" s="11">
        <f t="shared" si="5"/>
        <v>223748.00709000009</v>
      </c>
      <c r="L42" s="11">
        <f t="shared" si="6"/>
        <v>75.708215741537259</v>
      </c>
      <c r="M42" s="11">
        <f t="shared" si="11"/>
        <v>0.31323327269626416</v>
      </c>
      <c r="N42" s="11">
        <f t="shared" si="9"/>
        <v>124.60731933721938</v>
      </c>
      <c r="O42" s="11">
        <f t="shared" si="7"/>
        <v>137709.38015999994</v>
      </c>
      <c r="P42" s="11">
        <f t="shared" si="8"/>
        <v>47364.40709000011</v>
      </c>
    </row>
    <row r="43" spans="1:16" x14ac:dyDescent="0.2">
      <c r="A43" s="7" t="s">
        <v>62</v>
      </c>
      <c r="B43" s="8" t="s">
        <v>63</v>
      </c>
      <c r="C43" s="9">
        <v>922161.07</v>
      </c>
      <c r="D43" s="9">
        <v>609718.37</v>
      </c>
      <c r="E43" s="9">
        <f t="shared" si="3"/>
        <v>312442.69999999995</v>
      </c>
      <c r="F43" s="9">
        <f t="shared" si="4"/>
        <v>66.118424409306286</v>
      </c>
      <c r="G43" s="9">
        <v>918424.1</v>
      </c>
      <c r="H43" s="9">
        <f t="shared" si="10"/>
        <v>-333594.79896000016</v>
      </c>
      <c r="I43" s="9">
        <v>1252018.8989600001</v>
      </c>
      <c r="J43" s="9">
        <v>817256.09153999994</v>
      </c>
      <c r="K43" s="9">
        <f t="shared" si="5"/>
        <v>434762.8074200002</v>
      </c>
      <c r="L43" s="9">
        <f t="shared" si="6"/>
        <v>65.27506032208143</v>
      </c>
      <c r="M43" s="9">
        <f t="shared" si="11"/>
        <v>0.36709906890841748</v>
      </c>
      <c r="N43" s="9">
        <f t="shared" si="9"/>
        <v>134.03829239063273</v>
      </c>
      <c r="O43" s="9">
        <f t="shared" si="7"/>
        <v>207537.72153999994</v>
      </c>
      <c r="P43" s="9">
        <f t="shared" si="8"/>
        <v>122320.10742000025</v>
      </c>
    </row>
    <row r="44" spans="1:16" ht="25.5" x14ac:dyDescent="0.2">
      <c r="A44" s="6" t="s">
        <v>64</v>
      </c>
      <c r="B44" s="10" t="s">
        <v>65</v>
      </c>
      <c r="C44" s="11">
        <v>209022.8</v>
      </c>
      <c r="D44" s="11">
        <v>131207.45000000001</v>
      </c>
      <c r="E44" s="11">
        <f t="shared" si="3"/>
        <v>77815.349999999977</v>
      </c>
      <c r="F44" s="11">
        <f t="shared" si="4"/>
        <v>62.771836373831</v>
      </c>
      <c r="G44" s="11">
        <v>223980.3</v>
      </c>
      <c r="H44" s="11">
        <f t="shared" si="10"/>
        <v>1755.2986599999713</v>
      </c>
      <c r="I44" s="11">
        <v>222225.00134000002</v>
      </c>
      <c r="J44" s="11">
        <v>166649.68641999998</v>
      </c>
      <c r="K44" s="11">
        <f t="shared" si="5"/>
        <v>55575.314920000033</v>
      </c>
      <c r="L44" s="11">
        <f t="shared" si="6"/>
        <v>74.99142104403866</v>
      </c>
      <c r="M44" s="11">
        <f t="shared" si="11"/>
        <v>7.4856517255665486E-2</v>
      </c>
      <c r="N44" s="11">
        <f t="shared" si="9"/>
        <v>127.01236585270117</v>
      </c>
      <c r="O44" s="11">
        <f t="shared" si="7"/>
        <v>35442.236419999972</v>
      </c>
      <c r="P44" s="11">
        <f t="shared" si="8"/>
        <v>-22240.035079999943</v>
      </c>
    </row>
    <row r="45" spans="1:16" ht="25.5" x14ac:dyDescent="0.2">
      <c r="A45" s="6" t="s">
        <v>66</v>
      </c>
      <c r="B45" s="10" t="s">
        <v>67</v>
      </c>
      <c r="C45" s="11">
        <v>713138.27</v>
      </c>
      <c r="D45" s="11">
        <v>478510.92</v>
      </c>
      <c r="E45" s="11">
        <f t="shared" si="3"/>
        <v>234627.35000000003</v>
      </c>
      <c r="F45" s="11">
        <f t="shared" si="4"/>
        <v>67.099318621618778</v>
      </c>
      <c r="G45" s="11">
        <v>694443.8</v>
      </c>
      <c r="H45" s="11">
        <f t="shared" si="10"/>
        <v>-335350.09762000002</v>
      </c>
      <c r="I45" s="11">
        <v>1029793.8976200001</v>
      </c>
      <c r="J45" s="11">
        <v>650606.40512000001</v>
      </c>
      <c r="K45" s="11">
        <f t="shared" si="5"/>
        <v>379187.49250000005</v>
      </c>
      <c r="L45" s="11">
        <f t="shared" si="6"/>
        <v>63.178312342270026</v>
      </c>
      <c r="M45" s="11">
        <f t="shared" si="11"/>
        <v>0.29224255165275204</v>
      </c>
      <c r="N45" s="11">
        <f t="shared" si="9"/>
        <v>135.96479786083046</v>
      </c>
      <c r="O45" s="11">
        <f t="shared" si="7"/>
        <v>172095.48512000003</v>
      </c>
      <c r="P45" s="11">
        <f t="shared" si="8"/>
        <v>144560.14250000002</v>
      </c>
    </row>
    <row r="46" spans="1:16" x14ac:dyDescent="0.2">
      <c r="A46" s="7" t="s">
        <v>68</v>
      </c>
      <c r="B46" s="8" t="s">
        <v>69</v>
      </c>
      <c r="C46" s="9">
        <v>61689783.710000001</v>
      </c>
      <c r="D46" s="9">
        <v>45799525.859999999</v>
      </c>
      <c r="E46" s="9">
        <f t="shared" si="3"/>
        <v>15890257.850000001</v>
      </c>
      <c r="F46" s="9">
        <f t="shared" si="4"/>
        <v>74.241670347396322</v>
      </c>
      <c r="G46" s="9">
        <v>66139986.600000001</v>
      </c>
      <c r="H46" s="9">
        <f t="shared" si="10"/>
        <v>1338169.1350199953</v>
      </c>
      <c r="I46" s="9">
        <v>64801817.464980006</v>
      </c>
      <c r="J46" s="9">
        <v>49750491.525410004</v>
      </c>
      <c r="K46" s="9">
        <f t="shared" si="5"/>
        <v>15051325.939570002</v>
      </c>
      <c r="L46" s="9">
        <f t="shared" si="6"/>
        <v>76.773296601281288</v>
      </c>
      <c r="M46" s="9">
        <f t="shared" si="11"/>
        <v>22.347167926640338</v>
      </c>
      <c r="N46" s="9">
        <f t="shared" si="9"/>
        <v>108.62665189479759</v>
      </c>
      <c r="O46" s="9">
        <f t="shared" si="7"/>
        <v>3950965.6654100046</v>
      </c>
      <c r="P46" s="9">
        <f t="shared" si="8"/>
        <v>-838931.91042999923</v>
      </c>
    </row>
    <row r="47" spans="1:16" x14ac:dyDescent="0.2">
      <c r="A47" s="6" t="s">
        <v>70</v>
      </c>
      <c r="B47" s="10" t="s">
        <v>71</v>
      </c>
      <c r="C47" s="11">
        <v>20213834.399999999</v>
      </c>
      <c r="D47" s="11">
        <v>15542424.689999999</v>
      </c>
      <c r="E47" s="11">
        <f t="shared" si="3"/>
        <v>4671409.709999999</v>
      </c>
      <c r="F47" s="11">
        <f t="shared" si="4"/>
        <v>76.890036706741796</v>
      </c>
      <c r="G47" s="11">
        <v>20772712.399999999</v>
      </c>
      <c r="H47" s="11">
        <f t="shared" si="10"/>
        <v>-104982.21477999911</v>
      </c>
      <c r="I47" s="11">
        <v>20877694.614779998</v>
      </c>
      <c r="J47" s="11">
        <v>16600869.575709999</v>
      </c>
      <c r="K47" s="11">
        <f t="shared" si="5"/>
        <v>4276825.039069999</v>
      </c>
      <c r="L47" s="11">
        <f t="shared" si="6"/>
        <v>79.514859672090921</v>
      </c>
      <c r="M47" s="11">
        <f t="shared" si="11"/>
        <v>7.4568593949904409</v>
      </c>
      <c r="N47" s="11">
        <f t="shared" si="9"/>
        <v>106.81003708765597</v>
      </c>
      <c r="O47" s="11">
        <f t="shared" si="7"/>
        <v>1058444.8857099991</v>
      </c>
      <c r="P47" s="11">
        <f t="shared" si="8"/>
        <v>-394584.67093000002</v>
      </c>
    </row>
    <row r="48" spans="1:16" x14ac:dyDescent="0.2">
      <c r="A48" s="6" t="s">
        <v>72</v>
      </c>
      <c r="B48" s="10" t="s">
        <v>73</v>
      </c>
      <c r="C48" s="11">
        <v>31673781.800000001</v>
      </c>
      <c r="D48" s="11">
        <v>23053712.379999999</v>
      </c>
      <c r="E48" s="11">
        <f t="shared" si="3"/>
        <v>8620069.4200000018</v>
      </c>
      <c r="F48" s="11">
        <f t="shared" si="4"/>
        <v>72.78484307800592</v>
      </c>
      <c r="G48" s="11">
        <v>35015701.100000001</v>
      </c>
      <c r="H48" s="11">
        <f t="shared" si="10"/>
        <v>975779.44764000177</v>
      </c>
      <c r="I48" s="11">
        <v>34039921.65236</v>
      </c>
      <c r="J48" s="11">
        <v>25814205.349709999</v>
      </c>
      <c r="K48" s="11">
        <f t="shared" si="5"/>
        <v>8225716.3026500009</v>
      </c>
      <c r="L48" s="11">
        <f t="shared" si="6"/>
        <v>75.835090378124576</v>
      </c>
      <c r="M48" s="11">
        <f t="shared" si="11"/>
        <v>11.595350400671094</v>
      </c>
      <c r="N48" s="11">
        <f t="shared" si="9"/>
        <v>111.97417979459496</v>
      </c>
      <c r="O48" s="11">
        <f t="shared" si="7"/>
        <v>2760492.9697099999</v>
      </c>
      <c r="P48" s="11">
        <f t="shared" si="8"/>
        <v>-394353.11735000089</v>
      </c>
    </row>
    <row r="49" spans="1:16" x14ac:dyDescent="0.2">
      <c r="A49" s="6" t="s">
        <v>150</v>
      </c>
      <c r="B49" s="10" t="s">
        <v>144</v>
      </c>
      <c r="C49" s="11">
        <v>1112731.46</v>
      </c>
      <c r="D49" s="11">
        <v>483406.08000000002</v>
      </c>
      <c r="E49" s="11">
        <f t="shared" si="3"/>
        <v>629325.37999999989</v>
      </c>
      <c r="F49" s="11">
        <f t="shared" si="4"/>
        <v>43.443193382885035</v>
      </c>
      <c r="G49" s="11">
        <v>588308.19999999995</v>
      </c>
      <c r="H49" s="11">
        <f t="shared" si="10"/>
        <v>-4019.7697900000494</v>
      </c>
      <c r="I49" s="11">
        <v>592327.96979</v>
      </c>
      <c r="J49" s="11">
        <v>388592.54095</v>
      </c>
      <c r="K49" s="11">
        <f t="shared" si="5"/>
        <v>203735.42884000001</v>
      </c>
      <c r="L49" s="11">
        <f t="shared" si="6"/>
        <v>65.604286943898487</v>
      </c>
      <c r="M49" s="11">
        <f t="shared" si="11"/>
        <v>0.17454988888329273</v>
      </c>
      <c r="N49" s="11">
        <f t="shared" si="9"/>
        <v>80.386357769848487</v>
      </c>
      <c r="O49" s="11">
        <f t="shared" si="7"/>
        <v>-94813.539050000021</v>
      </c>
      <c r="P49" s="11">
        <f t="shared" si="8"/>
        <v>-425589.95115999988</v>
      </c>
    </row>
    <row r="50" spans="1:16" x14ac:dyDescent="0.2">
      <c r="A50" s="6" t="s">
        <v>74</v>
      </c>
      <c r="B50" s="10" t="s">
        <v>75</v>
      </c>
      <c r="C50" s="11">
        <v>4428594.03</v>
      </c>
      <c r="D50" s="11">
        <v>3488683.51</v>
      </c>
      <c r="E50" s="11">
        <f t="shared" si="3"/>
        <v>939910.52000000048</v>
      </c>
      <c r="F50" s="11">
        <f t="shared" si="4"/>
        <v>78.776322380581803</v>
      </c>
      <c r="G50" s="11">
        <v>5372619.2000000002</v>
      </c>
      <c r="H50" s="11">
        <f t="shared" si="10"/>
        <v>174700.29777999967</v>
      </c>
      <c r="I50" s="11">
        <v>5197918.9022200005</v>
      </c>
      <c r="J50" s="11">
        <v>3878359.49364</v>
      </c>
      <c r="K50" s="11">
        <f t="shared" si="5"/>
        <v>1319559.4085800005</v>
      </c>
      <c r="L50" s="11">
        <f t="shared" si="6"/>
        <v>74.613697647025148</v>
      </c>
      <c r="M50" s="11">
        <f t="shared" si="11"/>
        <v>1.742100393922462</v>
      </c>
      <c r="N50" s="11">
        <f t="shared" si="9"/>
        <v>111.16971437859091</v>
      </c>
      <c r="O50" s="11">
        <f t="shared" si="7"/>
        <v>389675.98364000022</v>
      </c>
      <c r="P50" s="11">
        <f t="shared" si="8"/>
        <v>379648.88858000003</v>
      </c>
    </row>
    <row r="51" spans="1:16" ht="25.5" x14ac:dyDescent="0.2">
      <c r="A51" s="6" t="s">
        <v>76</v>
      </c>
      <c r="B51" s="10" t="s">
        <v>77</v>
      </c>
      <c r="C51" s="11">
        <v>548460.27</v>
      </c>
      <c r="D51" s="11">
        <v>433718.95</v>
      </c>
      <c r="E51" s="11">
        <f t="shared" si="3"/>
        <v>114741.32</v>
      </c>
      <c r="F51" s="11">
        <f t="shared" si="4"/>
        <v>79.079374336449206</v>
      </c>
      <c r="G51" s="11">
        <v>504174.2</v>
      </c>
      <c r="H51" s="11">
        <f t="shared" si="10"/>
        <v>-3528.7995199999423</v>
      </c>
      <c r="I51" s="11">
        <v>507702.99951999995</v>
      </c>
      <c r="J51" s="11">
        <v>370239.99988999998</v>
      </c>
      <c r="K51" s="11">
        <f t="shared" si="5"/>
        <v>137462.99962999998</v>
      </c>
      <c r="L51" s="11">
        <f t="shared" si="6"/>
        <v>72.924524818651406</v>
      </c>
      <c r="M51" s="11">
        <f t="shared" si="11"/>
        <v>0.16630620516533567</v>
      </c>
      <c r="N51" s="11">
        <f t="shared" si="9"/>
        <v>85.364035832420953</v>
      </c>
      <c r="O51" s="11">
        <f t="shared" si="7"/>
        <v>-63478.950110000034</v>
      </c>
      <c r="P51" s="11">
        <f t="shared" si="8"/>
        <v>22721.67962999997</v>
      </c>
    </row>
    <row r="52" spans="1:16" x14ac:dyDescent="0.2">
      <c r="A52" s="6" t="s">
        <v>78</v>
      </c>
      <c r="B52" s="10" t="s">
        <v>145</v>
      </c>
      <c r="C52" s="11">
        <v>1383363.3</v>
      </c>
      <c r="D52" s="11">
        <v>1131541.75</v>
      </c>
      <c r="E52" s="11">
        <f t="shared" si="3"/>
        <v>251821.55000000005</v>
      </c>
      <c r="F52" s="11">
        <f t="shared" si="4"/>
        <v>81.796426867764964</v>
      </c>
      <c r="G52" s="11">
        <v>1332253.3</v>
      </c>
      <c r="H52" s="11">
        <f t="shared" si="10"/>
        <v>-21942.246989999898</v>
      </c>
      <c r="I52" s="11">
        <v>1354195.5469899999</v>
      </c>
      <c r="J52" s="11">
        <v>998147.82108999998</v>
      </c>
      <c r="K52" s="11">
        <f t="shared" si="5"/>
        <v>356047.72589999996</v>
      </c>
      <c r="L52" s="11">
        <f t="shared" si="6"/>
        <v>73.707805590455905</v>
      </c>
      <c r="M52" s="11">
        <f t="shared" si="11"/>
        <v>0.44835289641542003</v>
      </c>
      <c r="N52" s="11">
        <f t="shared" si="9"/>
        <v>88.211311786772342</v>
      </c>
      <c r="O52" s="11">
        <f t="shared" si="7"/>
        <v>-133393.92891000002</v>
      </c>
      <c r="P52" s="11">
        <f t="shared" si="8"/>
        <v>104226.17589999991</v>
      </c>
    </row>
    <row r="53" spans="1:16" x14ac:dyDescent="0.2">
      <c r="A53" s="6" t="s">
        <v>79</v>
      </c>
      <c r="B53" s="10" t="s">
        <v>146</v>
      </c>
      <c r="C53" s="11">
        <v>1054807.18</v>
      </c>
      <c r="D53" s="11">
        <v>625824.72</v>
      </c>
      <c r="E53" s="11">
        <f t="shared" si="3"/>
        <v>428982.45999999996</v>
      </c>
      <c r="F53" s="11">
        <f t="shared" si="4"/>
        <v>59.330722416963454</v>
      </c>
      <c r="G53" s="11">
        <v>1354889.5</v>
      </c>
      <c r="H53" s="11">
        <f t="shared" si="10"/>
        <v>374375.05183000001</v>
      </c>
      <c r="I53" s="11">
        <v>980514.44816999999</v>
      </c>
      <c r="J53" s="11">
        <v>625593.55426</v>
      </c>
      <c r="K53" s="11">
        <f t="shared" si="5"/>
        <v>354920.89390999998</v>
      </c>
      <c r="L53" s="11">
        <f t="shared" si="6"/>
        <v>63.802583983090436</v>
      </c>
      <c r="M53" s="11">
        <f t="shared" si="11"/>
        <v>0.28100715756208383</v>
      </c>
      <c r="N53" s="11">
        <f t="shared" si="9"/>
        <v>99.963062222917628</v>
      </c>
      <c r="O53" s="11">
        <f t="shared" si="7"/>
        <v>-231.16573999996763</v>
      </c>
      <c r="P53" s="11">
        <f t="shared" si="8"/>
        <v>-74061.566089999978</v>
      </c>
    </row>
    <row r="54" spans="1:16" x14ac:dyDescent="0.2">
      <c r="A54" s="6" t="s">
        <v>80</v>
      </c>
      <c r="B54" s="10" t="s">
        <v>81</v>
      </c>
      <c r="C54" s="11">
        <v>1274211.28</v>
      </c>
      <c r="D54" s="11">
        <v>1040213.77</v>
      </c>
      <c r="E54" s="11">
        <f t="shared" si="3"/>
        <v>233997.51</v>
      </c>
      <c r="F54" s="11">
        <f t="shared" si="4"/>
        <v>81.635894009665336</v>
      </c>
      <c r="G54" s="11">
        <v>1199328.7</v>
      </c>
      <c r="H54" s="11">
        <f t="shared" si="10"/>
        <v>-52212.63115000003</v>
      </c>
      <c r="I54" s="11">
        <v>1251541.33115</v>
      </c>
      <c r="J54" s="11">
        <v>1074483.19016</v>
      </c>
      <c r="K54" s="11">
        <f t="shared" si="5"/>
        <v>177058.14098999999</v>
      </c>
      <c r="L54" s="11">
        <f t="shared" si="6"/>
        <v>85.85279314528853</v>
      </c>
      <c r="M54" s="11">
        <f t="shared" si="11"/>
        <v>0.48264158903020721</v>
      </c>
      <c r="N54" s="11">
        <f t="shared" si="9"/>
        <v>103.29445938405526</v>
      </c>
      <c r="O54" s="11">
        <f t="shared" si="7"/>
        <v>34269.42015999998</v>
      </c>
      <c r="P54" s="11">
        <f t="shared" si="8"/>
        <v>-56939.369010000024</v>
      </c>
    </row>
    <row r="55" spans="1:16" x14ac:dyDescent="0.2">
      <c r="A55" s="7" t="s">
        <v>82</v>
      </c>
      <c r="B55" s="8" t="s">
        <v>171</v>
      </c>
      <c r="C55" s="9">
        <v>7211972.79</v>
      </c>
      <c r="D55" s="9">
        <v>4121998.65</v>
      </c>
      <c r="E55" s="9">
        <f t="shared" si="3"/>
        <v>3089974.14</v>
      </c>
      <c r="F55" s="9">
        <f t="shared" si="4"/>
        <v>57.154939016346454</v>
      </c>
      <c r="G55" s="9">
        <v>8825265.4000000004</v>
      </c>
      <c r="H55" s="9">
        <f t="shared" si="10"/>
        <v>230098.1533500012</v>
      </c>
      <c r="I55" s="9">
        <v>8595167.2466499992</v>
      </c>
      <c r="J55" s="9">
        <v>5190347.2170299999</v>
      </c>
      <c r="K55" s="9">
        <f t="shared" si="5"/>
        <v>3404820.0296199992</v>
      </c>
      <c r="L55" s="9">
        <f t="shared" si="6"/>
        <v>60.386808866959029</v>
      </c>
      <c r="M55" s="9">
        <f t="shared" si="11"/>
        <v>2.3314254251598343</v>
      </c>
      <c r="N55" s="9">
        <f t="shared" si="9"/>
        <v>125.91821729563158</v>
      </c>
      <c r="O55" s="9">
        <f t="shared" si="7"/>
        <v>1068348.56703</v>
      </c>
      <c r="P55" s="9">
        <f t="shared" si="8"/>
        <v>314845.8896199991</v>
      </c>
    </row>
    <row r="56" spans="1:16" x14ac:dyDescent="0.2">
      <c r="A56" s="6" t="s">
        <v>83</v>
      </c>
      <c r="B56" s="10" t="s">
        <v>84</v>
      </c>
      <c r="C56" s="11">
        <v>7118697.6299999999</v>
      </c>
      <c r="D56" s="11">
        <v>4076206.69</v>
      </c>
      <c r="E56" s="11">
        <f t="shared" si="3"/>
        <v>3042490.94</v>
      </c>
      <c r="F56" s="11">
        <f t="shared" si="4"/>
        <v>57.260567899693193</v>
      </c>
      <c r="G56" s="11">
        <v>8619289.4000000004</v>
      </c>
      <c r="H56" s="11">
        <f t="shared" si="10"/>
        <v>233022.93552000076</v>
      </c>
      <c r="I56" s="11">
        <v>8386266.4644799996</v>
      </c>
      <c r="J56" s="11">
        <v>5078380.7549999999</v>
      </c>
      <c r="K56" s="11">
        <f t="shared" si="5"/>
        <v>3307885.7094799997</v>
      </c>
      <c r="L56" s="11">
        <f t="shared" si="6"/>
        <v>60.555919329649996</v>
      </c>
      <c r="M56" s="11">
        <f t="shared" si="11"/>
        <v>2.2811317847872914</v>
      </c>
      <c r="N56" s="11">
        <f t="shared" si="9"/>
        <v>124.58594819194508</v>
      </c>
      <c r="O56" s="11">
        <f t="shared" si="7"/>
        <v>1002174.0649999999</v>
      </c>
      <c r="P56" s="11">
        <f t="shared" si="8"/>
        <v>265394.76947999978</v>
      </c>
    </row>
    <row r="57" spans="1:16" x14ac:dyDescent="0.2">
      <c r="A57" s="6" t="s">
        <v>85</v>
      </c>
      <c r="B57" s="10" t="s">
        <v>86</v>
      </c>
      <c r="C57" s="11">
        <v>14400</v>
      </c>
      <c r="D57" s="11">
        <v>0</v>
      </c>
      <c r="E57" s="11">
        <f t="shared" si="3"/>
        <v>14400</v>
      </c>
      <c r="F57" s="11">
        <f t="shared" si="4"/>
        <v>0</v>
      </c>
      <c r="G57" s="11">
        <v>14400</v>
      </c>
      <c r="H57" s="11">
        <f t="shared" si="10"/>
        <v>300</v>
      </c>
      <c r="I57" s="11">
        <v>14100</v>
      </c>
      <c r="J57" s="11">
        <v>0</v>
      </c>
      <c r="K57" s="11">
        <f t="shared" si="5"/>
        <v>14100</v>
      </c>
      <c r="L57" s="11">
        <f t="shared" si="6"/>
        <v>0</v>
      </c>
      <c r="M57" s="11">
        <f t="shared" si="11"/>
        <v>0</v>
      </c>
      <c r="N57" s="12" t="e">
        <f t="shared" si="9"/>
        <v>#DIV/0!</v>
      </c>
      <c r="O57" s="12">
        <f t="shared" si="7"/>
        <v>0</v>
      </c>
      <c r="P57" s="12">
        <f t="shared" si="8"/>
        <v>-300</v>
      </c>
    </row>
    <row r="58" spans="1:16" ht="25.5" x14ac:dyDescent="0.2">
      <c r="A58" s="6" t="s">
        <v>87</v>
      </c>
      <c r="B58" s="10" t="s">
        <v>88</v>
      </c>
      <c r="C58" s="11">
        <v>78875.17</v>
      </c>
      <c r="D58" s="11">
        <v>45791.97</v>
      </c>
      <c r="E58" s="11">
        <f t="shared" si="3"/>
        <v>33083.199999999997</v>
      </c>
      <c r="F58" s="11">
        <f t="shared" si="4"/>
        <v>58.056255219481621</v>
      </c>
      <c r="G58" s="11">
        <v>191576</v>
      </c>
      <c r="H58" s="11">
        <f t="shared" si="10"/>
        <v>-3224.7821699999913</v>
      </c>
      <c r="I58" s="11">
        <v>194800.78216999999</v>
      </c>
      <c r="J58" s="11">
        <v>111966.46203</v>
      </c>
      <c r="K58" s="11">
        <f t="shared" si="5"/>
        <v>82834.320139999996</v>
      </c>
      <c r="L58" s="11">
        <f t="shared" si="6"/>
        <v>57.477419126730403</v>
      </c>
      <c r="M58" s="11">
        <f t="shared" si="11"/>
        <v>5.0293640372542803E-2</v>
      </c>
      <c r="N58" s="11">
        <f t="shared" si="9"/>
        <v>244.51112723475313</v>
      </c>
      <c r="O58" s="11">
        <f t="shared" si="7"/>
        <v>66174.492029999994</v>
      </c>
      <c r="P58" s="11">
        <f t="shared" si="8"/>
        <v>49751.120139999999</v>
      </c>
    </row>
    <row r="59" spans="1:16" x14ac:dyDescent="0.2">
      <c r="A59" s="7" t="s">
        <v>89</v>
      </c>
      <c r="B59" s="8" t="s">
        <v>90</v>
      </c>
      <c r="C59" s="9">
        <v>29745416.390000001</v>
      </c>
      <c r="D59" s="9">
        <v>22049050.870000001</v>
      </c>
      <c r="E59" s="9">
        <f t="shared" si="3"/>
        <v>7696365.5199999996</v>
      </c>
      <c r="F59" s="9">
        <f t="shared" si="4"/>
        <v>74.125877348325133</v>
      </c>
      <c r="G59" s="9">
        <v>29920032.699999999</v>
      </c>
      <c r="H59" s="9">
        <f t="shared" si="10"/>
        <v>-3170798.7353499979</v>
      </c>
      <c r="I59" s="9">
        <v>33090831.435349997</v>
      </c>
      <c r="J59" s="9">
        <v>25346584.83467</v>
      </c>
      <c r="K59" s="9">
        <f t="shared" si="5"/>
        <v>7744246.6006799974</v>
      </c>
      <c r="L59" s="9">
        <f t="shared" si="6"/>
        <v>76.597002055357734</v>
      </c>
      <c r="M59" s="9">
        <f t="shared" si="11"/>
        <v>11.38530234174481</v>
      </c>
      <c r="N59" s="9">
        <f t="shared" si="9"/>
        <v>114.95544630973949</v>
      </c>
      <c r="O59" s="9">
        <f t="shared" si="7"/>
        <v>3297533.9646699987</v>
      </c>
      <c r="P59" s="9">
        <f t="shared" si="8"/>
        <v>47881.080679997802</v>
      </c>
    </row>
    <row r="60" spans="1:16" x14ac:dyDescent="0.2">
      <c r="A60" s="6" t="s">
        <v>91</v>
      </c>
      <c r="B60" s="10" t="s">
        <v>92</v>
      </c>
      <c r="C60" s="11">
        <v>9834628.4299999997</v>
      </c>
      <c r="D60" s="11">
        <v>7310921.6600000001</v>
      </c>
      <c r="E60" s="11">
        <f t="shared" si="3"/>
        <v>2523706.7699999996</v>
      </c>
      <c r="F60" s="11">
        <f t="shared" si="4"/>
        <v>74.338565122586957</v>
      </c>
      <c r="G60" s="11">
        <v>10997345.5</v>
      </c>
      <c r="H60" s="11">
        <f t="shared" si="10"/>
        <v>-1296029.2149599995</v>
      </c>
      <c r="I60" s="11">
        <v>12293374.71496</v>
      </c>
      <c r="J60" s="11">
        <v>9383718.3430400006</v>
      </c>
      <c r="K60" s="11">
        <f t="shared" si="5"/>
        <v>2909656.3719199989</v>
      </c>
      <c r="L60" s="11">
        <f t="shared" si="6"/>
        <v>76.33150831740943</v>
      </c>
      <c r="M60" s="11">
        <f t="shared" si="11"/>
        <v>4.2150242773200812</v>
      </c>
      <c r="N60" s="11">
        <f t="shared" si="9"/>
        <v>128.35205709262107</v>
      </c>
      <c r="O60" s="11">
        <f t="shared" si="7"/>
        <v>2072796.6830400005</v>
      </c>
      <c r="P60" s="11">
        <f t="shared" si="8"/>
        <v>385949.60191999935</v>
      </c>
    </row>
    <row r="61" spans="1:16" x14ac:dyDescent="0.2">
      <c r="A61" s="6" t="s">
        <v>93</v>
      </c>
      <c r="B61" s="10" t="s">
        <v>94</v>
      </c>
      <c r="C61" s="11">
        <v>12956766.41</v>
      </c>
      <c r="D61" s="11">
        <v>9488298.8200000003</v>
      </c>
      <c r="E61" s="11">
        <f t="shared" si="3"/>
        <v>3468467.59</v>
      </c>
      <c r="F61" s="11">
        <f t="shared" si="4"/>
        <v>73.230453646806154</v>
      </c>
      <c r="G61" s="11">
        <v>11683801.6</v>
      </c>
      <c r="H61" s="11">
        <f t="shared" si="10"/>
        <v>-1667216.0234500002</v>
      </c>
      <c r="I61" s="11">
        <v>13351017.62345</v>
      </c>
      <c r="J61" s="11">
        <v>10399795.42271</v>
      </c>
      <c r="K61" s="11">
        <f t="shared" si="5"/>
        <v>2951222.2007400002</v>
      </c>
      <c r="L61" s="11">
        <f t="shared" si="6"/>
        <v>77.895151635809285</v>
      </c>
      <c r="M61" s="11">
        <f t="shared" si="11"/>
        <v>4.6714307253689107</v>
      </c>
      <c r="N61" s="11">
        <f t="shared" ref="N61:N86" si="12">J61/D61*100</f>
        <v>109.60653347878014</v>
      </c>
      <c r="O61" s="11">
        <f t="shared" si="7"/>
        <v>911496.60270999931</v>
      </c>
      <c r="P61" s="11">
        <f t="shared" si="8"/>
        <v>-517245.38925999962</v>
      </c>
    </row>
    <row r="62" spans="1:16" ht="25.5" x14ac:dyDescent="0.2">
      <c r="A62" s="6" t="s">
        <v>95</v>
      </c>
      <c r="B62" s="10" t="s">
        <v>96</v>
      </c>
      <c r="C62" s="11">
        <v>95523.46</v>
      </c>
      <c r="D62" s="11">
        <v>68533.13</v>
      </c>
      <c r="E62" s="11">
        <f t="shared" si="3"/>
        <v>26990.33</v>
      </c>
      <c r="F62" s="11">
        <f t="shared" si="4"/>
        <v>71.744815357400157</v>
      </c>
      <c r="G62" s="11">
        <v>108956.5</v>
      </c>
      <c r="H62" s="11">
        <f t="shared" si="10"/>
        <v>68.238249999994878</v>
      </c>
      <c r="I62" s="11">
        <v>108888.26175000001</v>
      </c>
      <c r="J62" s="11">
        <v>75084.22</v>
      </c>
      <c r="K62" s="11">
        <f t="shared" si="5"/>
        <v>33804.041750000004</v>
      </c>
      <c r="L62" s="11">
        <f t="shared" si="6"/>
        <v>68.955293062155988</v>
      </c>
      <c r="M62" s="11">
        <f t="shared" si="11"/>
        <v>3.3726695385990539E-2</v>
      </c>
      <c r="N62" s="11">
        <f t="shared" si="12"/>
        <v>109.55901182391641</v>
      </c>
      <c r="O62" s="11">
        <f t="shared" si="7"/>
        <v>6551.0899999999965</v>
      </c>
      <c r="P62" s="11">
        <f t="shared" si="8"/>
        <v>6813.7117500000022</v>
      </c>
    </row>
    <row r="63" spans="1:16" x14ac:dyDescent="0.2">
      <c r="A63" s="6" t="s">
        <v>97</v>
      </c>
      <c r="B63" s="10" t="s">
        <v>98</v>
      </c>
      <c r="C63" s="11">
        <v>767110.72</v>
      </c>
      <c r="D63" s="11">
        <v>675477.53</v>
      </c>
      <c r="E63" s="11">
        <f t="shared" si="3"/>
        <v>91633.189999999944</v>
      </c>
      <c r="F63" s="11">
        <f t="shared" si="4"/>
        <v>88.05476346361057</v>
      </c>
      <c r="G63" s="11">
        <v>849072.8</v>
      </c>
      <c r="H63" s="11">
        <f t="shared" si="10"/>
        <v>-13416.033999999985</v>
      </c>
      <c r="I63" s="11">
        <v>862488.83400000003</v>
      </c>
      <c r="J63" s="11">
        <v>748865.18870000006</v>
      </c>
      <c r="K63" s="11">
        <f t="shared" si="5"/>
        <v>113623.64529999997</v>
      </c>
      <c r="L63" s="11">
        <f t="shared" si="6"/>
        <v>86.826073472390021</v>
      </c>
      <c r="M63" s="11">
        <f t="shared" si="11"/>
        <v>0.33637891030175482</v>
      </c>
      <c r="N63" s="11">
        <f t="shared" si="12"/>
        <v>110.86455958053854</v>
      </c>
      <c r="O63" s="11">
        <f t="shared" si="7"/>
        <v>73387.658700000029</v>
      </c>
      <c r="P63" s="11">
        <f t="shared" si="8"/>
        <v>21990.455300000031</v>
      </c>
    </row>
    <row r="64" spans="1:16" x14ac:dyDescent="0.2">
      <c r="A64" s="6" t="s">
        <v>99</v>
      </c>
      <c r="B64" s="10" t="s">
        <v>100</v>
      </c>
      <c r="C64" s="11">
        <v>132689.23000000001</v>
      </c>
      <c r="D64" s="11">
        <v>90357.75</v>
      </c>
      <c r="E64" s="11">
        <f t="shared" si="3"/>
        <v>42331.48000000001</v>
      </c>
      <c r="F64" s="11">
        <f t="shared" si="4"/>
        <v>68.097275114189742</v>
      </c>
      <c r="G64" s="11">
        <v>151963.79999999999</v>
      </c>
      <c r="H64" s="11">
        <f t="shared" si="10"/>
        <v>-59233.811660000007</v>
      </c>
      <c r="I64" s="11">
        <v>211197.61166</v>
      </c>
      <c r="J64" s="11">
        <v>115876.32656999999</v>
      </c>
      <c r="K64" s="11">
        <f t="shared" si="5"/>
        <v>95321.285090000005</v>
      </c>
      <c r="L64" s="11">
        <f t="shared" si="6"/>
        <v>54.866305380642956</v>
      </c>
      <c r="M64" s="11">
        <f t="shared" si="11"/>
        <v>5.2049892356529126E-2</v>
      </c>
      <c r="N64" s="11">
        <f t="shared" si="12"/>
        <v>128.24171315686809</v>
      </c>
      <c r="O64" s="11">
        <f t="shared" si="7"/>
        <v>25518.57656999999</v>
      </c>
      <c r="P64" s="11">
        <f t="shared" si="8"/>
        <v>52989.805089999994</v>
      </c>
    </row>
    <row r="65" spans="1:16" ht="29.25" customHeight="1" x14ac:dyDescent="0.2">
      <c r="A65" s="6" t="s">
        <v>101</v>
      </c>
      <c r="B65" s="10" t="s">
        <v>102</v>
      </c>
      <c r="C65" s="11">
        <v>444164.42</v>
      </c>
      <c r="D65" s="11">
        <v>360210.51</v>
      </c>
      <c r="E65" s="11">
        <f t="shared" si="3"/>
        <v>83953.909999999974</v>
      </c>
      <c r="F65" s="11">
        <f t="shared" si="4"/>
        <v>81.098461240997196</v>
      </c>
      <c r="G65" s="11">
        <v>451907.9</v>
      </c>
      <c r="H65" s="11">
        <f t="shared" si="10"/>
        <v>-88266.255249999929</v>
      </c>
      <c r="I65" s="11">
        <v>540174.15524999995</v>
      </c>
      <c r="J65" s="11">
        <v>373691.29292000004</v>
      </c>
      <c r="K65" s="11">
        <f t="shared" si="5"/>
        <v>166482.86232999992</v>
      </c>
      <c r="L65" s="11">
        <f t="shared" si="6"/>
        <v>69.179780129808435</v>
      </c>
      <c r="M65" s="11">
        <f t="shared" si="11"/>
        <v>0.16785647376652252</v>
      </c>
      <c r="N65" s="11">
        <f t="shared" si="12"/>
        <v>103.74247351083676</v>
      </c>
      <c r="O65" s="11">
        <f t="shared" si="7"/>
        <v>13480.782920000027</v>
      </c>
      <c r="P65" s="11">
        <f t="shared" si="8"/>
        <v>82528.952329999942</v>
      </c>
    </row>
    <row r="66" spans="1:16" x14ac:dyDescent="0.2">
      <c r="A66" s="6" t="s">
        <v>103</v>
      </c>
      <c r="B66" s="10" t="s">
        <v>104</v>
      </c>
      <c r="C66" s="11">
        <v>5514533.7300000004</v>
      </c>
      <c r="D66" s="11">
        <v>4055251.47</v>
      </c>
      <c r="E66" s="11">
        <f t="shared" si="3"/>
        <v>1459282.2600000002</v>
      </c>
      <c r="F66" s="11">
        <f t="shared" si="4"/>
        <v>73.537522273891327</v>
      </c>
      <c r="G66" s="11">
        <v>5676984.5999999996</v>
      </c>
      <c r="H66" s="11">
        <f t="shared" si="10"/>
        <v>-46705.634279999882</v>
      </c>
      <c r="I66" s="11">
        <v>5723690.2342799995</v>
      </c>
      <c r="J66" s="11">
        <v>4249554.0407300005</v>
      </c>
      <c r="K66" s="11">
        <f t="shared" si="5"/>
        <v>1474136.193549999</v>
      </c>
      <c r="L66" s="11">
        <f t="shared" si="6"/>
        <v>74.245003953547553</v>
      </c>
      <c r="M66" s="11">
        <f t="shared" si="11"/>
        <v>1.9088353672450213</v>
      </c>
      <c r="N66" s="11">
        <f t="shared" si="12"/>
        <v>104.79138154976123</v>
      </c>
      <c r="O66" s="11">
        <f t="shared" si="7"/>
        <v>194302.57073000027</v>
      </c>
      <c r="P66" s="11">
        <f t="shared" si="8"/>
        <v>14853.933549998794</v>
      </c>
    </row>
    <row r="67" spans="1:16" x14ac:dyDescent="0.2">
      <c r="A67" s="7" t="s">
        <v>105</v>
      </c>
      <c r="B67" s="8" t="s">
        <v>106</v>
      </c>
      <c r="C67" s="9">
        <v>69731535.549999997</v>
      </c>
      <c r="D67" s="9">
        <v>52515888.700000003</v>
      </c>
      <c r="E67" s="9">
        <f t="shared" si="3"/>
        <v>17215646.849999994</v>
      </c>
      <c r="F67" s="9">
        <f t="shared" si="4"/>
        <v>75.311533419975007</v>
      </c>
      <c r="G67" s="9">
        <v>72107032.900000006</v>
      </c>
      <c r="H67" s="9">
        <f t="shared" si="10"/>
        <v>-1645517.9605799913</v>
      </c>
      <c r="I67" s="9">
        <v>73752550.860579997</v>
      </c>
      <c r="J67" s="9">
        <v>58840115.138939999</v>
      </c>
      <c r="K67" s="9">
        <f t="shared" si="5"/>
        <v>14912435.721639998</v>
      </c>
      <c r="L67" s="9">
        <f t="shared" si="6"/>
        <v>79.7804475267166</v>
      </c>
      <c r="M67" s="9">
        <f t="shared" si="11"/>
        <v>26.430089301955057</v>
      </c>
      <c r="N67" s="9">
        <f t="shared" si="12"/>
        <v>112.04250103253037</v>
      </c>
      <c r="O67" s="9">
        <f t="shared" si="7"/>
        <v>6324226.4389399961</v>
      </c>
      <c r="P67" s="9">
        <f t="shared" si="8"/>
        <v>-2303211.1283599958</v>
      </c>
    </row>
    <row r="68" spans="1:16" x14ac:dyDescent="0.2">
      <c r="A68" s="6" t="s">
        <v>107</v>
      </c>
      <c r="B68" s="10" t="s">
        <v>108</v>
      </c>
      <c r="C68" s="11">
        <v>788308</v>
      </c>
      <c r="D68" s="11">
        <v>585520</v>
      </c>
      <c r="E68" s="11">
        <f t="shared" si="3"/>
        <v>202788</v>
      </c>
      <c r="F68" s="11">
        <f t="shared" si="4"/>
        <v>74.275536972858319</v>
      </c>
      <c r="G68" s="11">
        <v>909686.3</v>
      </c>
      <c r="H68" s="11">
        <f t="shared" si="10"/>
        <v>0</v>
      </c>
      <c r="I68" s="11">
        <v>909686.3</v>
      </c>
      <c r="J68" s="11">
        <v>626337.39410000003</v>
      </c>
      <c r="K68" s="11">
        <f t="shared" si="5"/>
        <v>283348.90590000001</v>
      </c>
      <c r="L68" s="11">
        <f t="shared" si="6"/>
        <v>68.852020097477563</v>
      </c>
      <c r="M68" s="11">
        <f t="shared" si="11"/>
        <v>0.28134127916179741</v>
      </c>
      <c r="N68" s="11">
        <f t="shared" si="12"/>
        <v>106.97113575966664</v>
      </c>
      <c r="O68" s="11">
        <f t="shared" si="7"/>
        <v>40817.394100000034</v>
      </c>
      <c r="P68" s="11">
        <f t="shared" si="8"/>
        <v>80560.905900000012</v>
      </c>
    </row>
    <row r="69" spans="1:16" x14ac:dyDescent="0.2">
      <c r="A69" s="6" t="s">
        <v>109</v>
      </c>
      <c r="B69" s="10" t="s">
        <v>110</v>
      </c>
      <c r="C69" s="11">
        <v>8578848.3100000005</v>
      </c>
      <c r="D69" s="11">
        <v>6721787.3700000001</v>
      </c>
      <c r="E69" s="11">
        <f t="shared" si="3"/>
        <v>1857060.9400000004</v>
      </c>
      <c r="F69" s="11">
        <f t="shared" si="4"/>
        <v>78.353027435683842</v>
      </c>
      <c r="G69" s="11">
        <v>9239469.6999999993</v>
      </c>
      <c r="H69" s="11">
        <f t="shared" si="10"/>
        <v>-90407.449670000002</v>
      </c>
      <c r="I69" s="11">
        <v>9329877.1496699993</v>
      </c>
      <c r="J69" s="11">
        <v>7474555.6847299999</v>
      </c>
      <c r="K69" s="11">
        <f t="shared" si="5"/>
        <v>1855321.4649399994</v>
      </c>
      <c r="L69" s="11">
        <f t="shared" si="6"/>
        <v>80.114191910816075</v>
      </c>
      <c r="M69" s="11">
        <f t="shared" si="11"/>
        <v>3.3574573022735357</v>
      </c>
      <c r="N69" s="11">
        <f t="shared" si="12"/>
        <v>111.19893077977561</v>
      </c>
      <c r="O69" s="11">
        <f t="shared" si="7"/>
        <v>752768.31472999975</v>
      </c>
      <c r="P69" s="11">
        <f t="shared" si="8"/>
        <v>-1739.4750600010157</v>
      </c>
    </row>
    <row r="70" spans="1:16" x14ac:dyDescent="0.2">
      <c r="A70" s="6" t="s">
        <v>111</v>
      </c>
      <c r="B70" s="10" t="s">
        <v>112</v>
      </c>
      <c r="C70" s="11">
        <v>46778970.890000001</v>
      </c>
      <c r="D70" s="11">
        <v>34893872.469999999</v>
      </c>
      <c r="E70" s="11">
        <f t="shared" si="3"/>
        <v>11885098.420000002</v>
      </c>
      <c r="F70" s="11">
        <f t="shared" si="4"/>
        <v>74.593074208606211</v>
      </c>
      <c r="G70" s="11">
        <v>47910822.5</v>
      </c>
      <c r="H70" s="11">
        <f t="shared" si="10"/>
        <v>-1088177.220040001</v>
      </c>
      <c r="I70" s="11">
        <v>48998999.720040001</v>
      </c>
      <c r="J70" s="11">
        <v>39801766.692040004</v>
      </c>
      <c r="K70" s="11">
        <f t="shared" si="5"/>
        <v>9197233.0279999971</v>
      </c>
      <c r="L70" s="11">
        <f t="shared" si="6"/>
        <v>81.22975350405278</v>
      </c>
      <c r="M70" s="11">
        <f t="shared" si="11"/>
        <v>17.878351284020763</v>
      </c>
      <c r="N70" s="11">
        <f t="shared" si="12"/>
        <v>114.06520364358977</v>
      </c>
      <c r="O70" s="11">
        <f t="shared" si="7"/>
        <v>4907894.222040005</v>
      </c>
      <c r="P70" s="11">
        <f t="shared" si="8"/>
        <v>-2687865.3920000046</v>
      </c>
    </row>
    <row r="71" spans="1:16" x14ac:dyDescent="0.2">
      <c r="A71" s="6" t="s">
        <v>113</v>
      </c>
      <c r="B71" s="10" t="s">
        <v>114</v>
      </c>
      <c r="C71" s="11">
        <v>10924773.25</v>
      </c>
      <c r="D71" s="11">
        <v>8366838.6699999999</v>
      </c>
      <c r="E71" s="11">
        <f t="shared" si="3"/>
        <v>2557934.58</v>
      </c>
      <c r="F71" s="11">
        <f t="shared" si="4"/>
        <v>76.585925204443029</v>
      </c>
      <c r="G71" s="11">
        <v>11351910.4</v>
      </c>
      <c r="H71" s="11">
        <f t="shared" si="10"/>
        <v>7181.2680000010878</v>
      </c>
      <c r="I71" s="11">
        <v>11344729.131999999</v>
      </c>
      <c r="J71" s="11">
        <v>8654700.7039799988</v>
      </c>
      <c r="K71" s="11">
        <f t="shared" si="5"/>
        <v>2690028.4280200005</v>
      </c>
      <c r="L71" s="11">
        <f t="shared" si="6"/>
        <v>76.288297439978052</v>
      </c>
      <c r="M71" s="11">
        <f t="shared" si="11"/>
        <v>3.8875605859666824</v>
      </c>
      <c r="N71" s="11">
        <f t="shared" si="12"/>
        <v>103.44051134883421</v>
      </c>
      <c r="O71" s="11">
        <f t="shared" si="7"/>
        <v>287862.0339799989</v>
      </c>
      <c r="P71" s="11">
        <f t="shared" si="8"/>
        <v>132093.84802000038</v>
      </c>
    </row>
    <row r="72" spans="1:16" x14ac:dyDescent="0.2">
      <c r="A72" s="6" t="s">
        <v>115</v>
      </c>
      <c r="B72" s="10" t="s">
        <v>116</v>
      </c>
      <c r="C72" s="11">
        <v>2660635.1</v>
      </c>
      <c r="D72" s="11">
        <v>1947870.19</v>
      </c>
      <c r="E72" s="11">
        <f t="shared" si="3"/>
        <v>712764.91000000015</v>
      </c>
      <c r="F72" s="11">
        <f t="shared" si="4"/>
        <v>73.21072288341982</v>
      </c>
      <c r="G72" s="11">
        <v>2695144</v>
      </c>
      <c r="H72" s="11">
        <f t="shared" si="10"/>
        <v>-474114.55886999983</v>
      </c>
      <c r="I72" s="11">
        <v>3169258.5588699998</v>
      </c>
      <c r="J72" s="11">
        <v>2282754.6640900001</v>
      </c>
      <c r="K72" s="11">
        <f t="shared" si="5"/>
        <v>886503.89477999974</v>
      </c>
      <c r="L72" s="11">
        <f t="shared" si="6"/>
        <v>72.028035002102101</v>
      </c>
      <c r="M72" s="11">
        <f t="shared" ref="M72:M86" si="13">J72/$J$9*100</f>
        <v>1.0253788505322767</v>
      </c>
      <c r="N72" s="11">
        <f t="shared" si="12"/>
        <v>117.19234042438937</v>
      </c>
      <c r="O72" s="11">
        <f t="shared" si="7"/>
        <v>334884.47409000015</v>
      </c>
      <c r="P72" s="11">
        <f t="shared" si="8"/>
        <v>173738.98477999959</v>
      </c>
    </row>
    <row r="73" spans="1:16" x14ac:dyDescent="0.2">
      <c r="A73" s="7" t="s">
        <v>117</v>
      </c>
      <c r="B73" s="8" t="s">
        <v>118</v>
      </c>
      <c r="C73" s="9">
        <v>4411712.7699999996</v>
      </c>
      <c r="D73" s="9">
        <v>2347568.0299999998</v>
      </c>
      <c r="E73" s="9">
        <f t="shared" ref="E73:E86" si="14">C73-D73</f>
        <v>2064144.7399999998</v>
      </c>
      <c r="F73" s="9">
        <f t="shared" ref="F73:F86" si="15">D73/C73*100</f>
        <v>53.212168434075089</v>
      </c>
      <c r="G73" s="9">
        <v>3933711.4</v>
      </c>
      <c r="H73" s="9">
        <f t="shared" ref="H73:H86" si="16">G73-I73</f>
        <v>253006.10853000032</v>
      </c>
      <c r="I73" s="9">
        <v>3680705.2914699996</v>
      </c>
      <c r="J73" s="9">
        <v>2402580.86864</v>
      </c>
      <c r="K73" s="9">
        <f t="shared" si="5"/>
        <v>1278124.4228299996</v>
      </c>
      <c r="L73" s="9">
        <f t="shared" si="6"/>
        <v>65.275013302693878</v>
      </c>
      <c r="M73" s="9">
        <f t="shared" si="13"/>
        <v>1.079202968304523</v>
      </c>
      <c r="N73" s="9">
        <f t="shared" si="12"/>
        <v>102.3433969936965</v>
      </c>
      <c r="O73" s="9">
        <f t="shared" si="7"/>
        <v>55012.838640000205</v>
      </c>
      <c r="P73" s="9">
        <f t="shared" si="8"/>
        <v>-786020.31717000017</v>
      </c>
    </row>
    <row r="74" spans="1:16" x14ac:dyDescent="0.2">
      <c r="A74" s="6" t="s">
        <v>119</v>
      </c>
      <c r="B74" s="10" t="s">
        <v>120</v>
      </c>
      <c r="C74" s="11">
        <v>101276.3</v>
      </c>
      <c r="D74" s="11">
        <v>44710.53</v>
      </c>
      <c r="E74" s="11">
        <f t="shared" si="14"/>
        <v>56565.770000000004</v>
      </c>
      <c r="F74" s="11">
        <f t="shared" si="15"/>
        <v>44.147080807651932</v>
      </c>
      <c r="G74" s="11">
        <v>109713.2</v>
      </c>
      <c r="H74" s="11">
        <f t="shared" si="16"/>
        <v>18153.332819999996</v>
      </c>
      <c r="I74" s="11">
        <v>91559.867180000001</v>
      </c>
      <c r="J74" s="11">
        <v>73741.591079999998</v>
      </c>
      <c r="K74" s="11">
        <f t="shared" ref="K74:K86" si="17">I74-J74</f>
        <v>17818.276100000003</v>
      </c>
      <c r="L74" s="11">
        <f t="shared" ref="L74:L86" si="18">J74/I74*100</f>
        <v>80.539207134310743</v>
      </c>
      <c r="M74" s="11">
        <f t="shared" si="13"/>
        <v>3.312360679292449E-2</v>
      </c>
      <c r="N74" s="11">
        <f t="shared" si="12"/>
        <v>164.93114950773341</v>
      </c>
      <c r="O74" s="11">
        <f t="shared" ref="O74:O86" si="19">J74-D74</f>
        <v>29031.061079999999</v>
      </c>
      <c r="P74" s="11">
        <f t="shared" ref="P74:P86" si="20">K74-E74</f>
        <v>-38747.493900000001</v>
      </c>
    </row>
    <row r="75" spans="1:16" x14ac:dyDescent="0.2">
      <c r="A75" s="6" t="s">
        <v>121</v>
      </c>
      <c r="B75" s="10" t="s">
        <v>122</v>
      </c>
      <c r="C75" s="11">
        <v>2831873.8</v>
      </c>
      <c r="D75" s="11">
        <v>1182488.96</v>
      </c>
      <c r="E75" s="11">
        <f t="shared" si="14"/>
        <v>1649384.8399999999</v>
      </c>
      <c r="F75" s="11">
        <f t="shared" si="15"/>
        <v>41.756414427789828</v>
      </c>
      <c r="G75" s="11">
        <v>2052495.7</v>
      </c>
      <c r="H75" s="11">
        <f t="shared" si="16"/>
        <v>253651.97129999986</v>
      </c>
      <c r="I75" s="11">
        <v>1798843.7287000001</v>
      </c>
      <c r="J75" s="11">
        <v>904555.27723999997</v>
      </c>
      <c r="K75" s="11">
        <f t="shared" si="17"/>
        <v>894288.45146000013</v>
      </c>
      <c r="L75" s="11">
        <f t="shared" si="18"/>
        <v>50.285372920843422</v>
      </c>
      <c r="M75" s="11">
        <f t="shared" si="13"/>
        <v>0.40631254203964162</v>
      </c>
      <c r="N75" s="11">
        <f t="shared" si="12"/>
        <v>76.495875043095538</v>
      </c>
      <c r="O75" s="11">
        <f t="shared" si="19"/>
        <v>-277933.68276</v>
      </c>
      <c r="P75" s="11">
        <f t="shared" si="20"/>
        <v>-755096.38853999972</v>
      </c>
    </row>
    <row r="76" spans="1:16" x14ac:dyDescent="0.2">
      <c r="A76" s="6" t="s">
        <v>123</v>
      </c>
      <c r="B76" s="10" t="s">
        <v>124</v>
      </c>
      <c r="C76" s="11">
        <v>1087840.25</v>
      </c>
      <c r="D76" s="11">
        <v>812677.84</v>
      </c>
      <c r="E76" s="11">
        <f t="shared" si="14"/>
        <v>275162.41000000003</v>
      </c>
      <c r="F76" s="11">
        <f t="shared" si="15"/>
        <v>74.705623367033908</v>
      </c>
      <c r="G76" s="11">
        <v>1398267.3</v>
      </c>
      <c r="H76" s="11">
        <f t="shared" si="16"/>
        <v>-8223.8747900000308</v>
      </c>
      <c r="I76" s="11">
        <v>1406491.1747900001</v>
      </c>
      <c r="J76" s="11">
        <v>1132590.0859600001</v>
      </c>
      <c r="K76" s="11">
        <f t="shared" si="17"/>
        <v>273901.08883000002</v>
      </c>
      <c r="L76" s="11">
        <f t="shared" si="18"/>
        <v>80.525929082285529</v>
      </c>
      <c r="M76" s="11">
        <f t="shared" si="13"/>
        <v>0.50874232730080649</v>
      </c>
      <c r="N76" s="11">
        <f t="shared" si="12"/>
        <v>139.36519863270792</v>
      </c>
      <c r="O76" s="11">
        <f t="shared" si="19"/>
        <v>319912.24596000009</v>
      </c>
      <c r="P76" s="11">
        <f t="shared" si="20"/>
        <v>-1261.3211700000102</v>
      </c>
    </row>
    <row r="77" spans="1:16" ht="25.5" x14ac:dyDescent="0.2">
      <c r="A77" s="6" t="s">
        <v>151</v>
      </c>
      <c r="B77" s="10" t="s">
        <v>152</v>
      </c>
      <c r="C77" s="11">
        <v>390722.43</v>
      </c>
      <c r="D77" s="11">
        <v>307690.69</v>
      </c>
      <c r="E77" s="11">
        <f t="shared" si="14"/>
        <v>83031.739999999991</v>
      </c>
      <c r="F77" s="11">
        <f t="shared" si="15"/>
        <v>78.749174957782699</v>
      </c>
      <c r="G77" s="11">
        <v>373235.20000000001</v>
      </c>
      <c r="H77" s="11">
        <f t="shared" si="16"/>
        <v>-10575.320799999987</v>
      </c>
      <c r="I77" s="11">
        <v>383810.5208</v>
      </c>
      <c r="J77" s="11">
        <v>291693.91436</v>
      </c>
      <c r="K77" s="11">
        <f t="shared" si="17"/>
        <v>92116.606440000003</v>
      </c>
      <c r="L77" s="11">
        <f t="shared" si="18"/>
        <v>75.999457688654374</v>
      </c>
      <c r="M77" s="11">
        <f t="shared" si="13"/>
        <v>0.13102449217115036</v>
      </c>
      <c r="N77" s="11">
        <f t="shared" si="12"/>
        <v>94.801020583365712</v>
      </c>
      <c r="O77" s="11">
        <f t="shared" si="19"/>
        <v>-15996.775640000007</v>
      </c>
      <c r="P77" s="11">
        <f t="shared" si="20"/>
        <v>9084.8664400000125</v>
      </c>
    </row>
    <row r="78" spans="1:16" x14ac:dyDescent="0.2">
      <c r="A78" s="7" t="s">
        <v>125</v>
      </c>
      <c r="B78" s="8" t="s">
        <v>126</v>
      </c>
      <c r="C78" s="9">
        <v>649531</v>
      </c>
      <c r="D78" s="9">
        <v>498898.21</v>
      </c>
      <c r="E78" s="9">
        <f t="shared" si="14"/>
        <v>150632.78999999998</v>
      </c>
      <c r="F78" s="9">
        <f t="shared" si="15"/>
        <v>76.808991410725596</v>
      </c>
      <c r="G78" s="9">
        <v>684531.1</v>
      </c>
      <c r="H78" s="9">
        <f t="shared" si="16"/>
        <v>3604.1999999999534</v>
      </c>
      <c r="I78" s="9">
        <v>680926.9</v>
      </c>
      <c r="J78" s="9">
        <v>516180.22499999998</v>
      </c>
      <c r="K78" s="9">
        <f t="shared" si="17"/>
        <v>164746.67500000005</v>
      </c>
      <c r="L78" s="9">
        <f t="shared" si="18"/>
        <v>75.805526995629037</v>
      </c>
      <c r="M78" s="9">
        <f t="shared" si="13"/>
        <v>0.23186034579365755</v>
      </c>
      <c r="N78" s="9">
        <f t="shared" si="12"/>
        <v>103.46403628106822</v>
      </c>
      <c r="O78" s="9">
        <f t="shared" si="19"/>
        <v>17282.014999999956</v>
      </c>
      <c r="P78" s="9">
        <f t="shared" si="20"/>
        <v>14113.885000000068</v>
      </c>
    </row>
    <row r="79" spans="1:16" ht="18" customHeight="1" x14ac:dyDescent="0.2">
      <c r="A79" s="6" t="s">
        <v>127</v>
      </c>
      <c r="B79" s="10" t="s">
        <v>128</v>
      </c>
      <c r="C79" s="11">
        <v>510959.04</v>
      </c>
      <c r="D79" s="11">
        <v>391115.44</v>
      </c>
      <c r="E79" s="11">
        <f t="shared" si="14"/>
        <v>119843.59999999998</v>
      </c>
      <c r="F79" s="11">
        <f t="shared" si="15"/>
        <v>76.545360661394696</v>
      </c>
      <c r="G79" s="11">
        <v>529325.19999999995</v>
      </c>
      <c r="H79" s="11">
        <f t="shared" si="16"/>
        <v>3604.1999999999534</v>
      </c>
      <c r="I79" s="11">
        <v>525721</v>
      </c>
      <c r="J79" s="11">
        <v>396294.55164999998</v>
      </c>
      <c r="K79" s="11">
        <f t="shared" si="17"/>
        <v>129426.44835000002</v>
      </c>
      <c r="L79" s="11">
        <f t="shared" si="18"/>
        <v>75.381153054566965</v>
      </c>
      <c r="M79" s="11">
        <f t="shared" si="13"/>
        <v>0.17800951553638358</v>
      </c>
      <c r="N79" s="11">
        <f t="shared" si="12"/>
        <v>101.32419002686265</v>
      </c>
      <c r="O79" s="11">
        <f t="shared" si="19"/>
        <v>5179.1116499999771</v>
      </c>
      <c r="P79" s="11">
        <f t="shared" si="20"/>
        <v>9582.8483500000439</v>
      </c>
    </row>
    <row r="80" spans="1:16" ht="18" customHeight="1" x14ac:dyDescent="0.2">
      <c r="A80" s="6" t="s">
        <v>129</v>
      </c>
      <c r="B80" s="10" t="s">
        <v>130</v>
      </c>
      <c r="C80" s="11">
        <v>138571.96</v>
      </c>
      <c r="D80" s="11">
        <v>107782.77</v>
      </c>
      <c r="E80" s="11">
        <f t="shared" si="14"/>
        <v>30789.189999999988</v>
      </c>
      <c r="F80" s="11">
        <f t="shared" si="15"/>
        <v>77.781082117911879</v>
      </c>
      <c r="G80" s="11">
        <v>155205.9</v>
      </c>
      <c r="H80" s="11">
        <f t="shared" si="16"/>
        <v>0</v>
      </c>
      <c r="I80" s="11">
        <v>155205.9</v>
      </c>
      <c r="J80" s="11">
        <v>119885.67335</v>
      </c>
      <c r="K80" s="11">
        <f t="shared" si="17"/>
        <v>35320.226649999997</v>
      </c>
      <c r="L80" s="11">
        <f t="shared" si="18"/>
        <v>77.242987122267905</v>
      </c>
      <c r="M80" s="11">
        <f t="shared" si="13"/>
        <v>5.3850830257273948E-2</v>
      </c>
      <c r="N80" s="11">
        <f t="shared" si="12"/>
        <v>111.22897783198557</v>
      </c>
      <c r="O80" s="11">
        <f t="shared" si="19"/>
        <v>12102.903349999993</v>
      </c>
      <c r="P80" s="11">
        <f t="shared" si="20"/>
        <v>4531.0366500000091</v>
      </c>
    </row>
    <row r="81" spans="1:16" ht="29.25" customHeight="1" x14ac:dyDescent="0.2">
      <c r="A81" s="7" t="s">
        <v>131</v>
      </c>
      <c r="B81" s="8" t="s">
        <v>166</v>
      </c>
      <c r="C81" s="9">
        <v>375637.65</v>
      </c>
      <c r="D81" s="9">
        <v>0</v>
      </c>
      <c r="E81" s="9">
        <f t="shared" si="14"/>
        <v>375637.65</v>
      </c>
      <c r="F81" s="9">
        <f t="shared" si="15"/>
        <v>0</v>
      </c>
      <c r="G81" s="9">
        <v>388905.7</v>
      </c>
      <c r="H81" s="9">
        <f>H82</f>
        <v>-4.8000000009778887E-2</v>
      </c>
      <c r="I81" s="9">
        <f t="shared" ref="I81:J81" si="21">I82</f>
        <v>388905.74800000002</v>
      </c>
      <c r="J81" s="9">
        <f t="shared" si="21"/>
        <v>0</v>
      </c>
      <c r="K81" s="9">
        <f t="shared" si="17"/>
        <v>388905.74800000002</v>
      </c>
      <c r="L81" s="9">
        <f t="shared" si="18"/>
        <v>0</v>
      </c>
      <c r="M81" s="9">
        <f t="shared" si="13"/>
        <v>0</v>
      </c>
      <c r="N81" s="9" t="e">
        <f t="shared" si="12"/>
        <v>#DIV/0!</v>
      </c>
      <c r="O81" s="9">
        <f t="shared" si="19"/>
        <v>0</v>
      </c>
      <c r="P81" s="9">
        <f t="shared" si="20"/>
        <v>13268.097999999998</v>
      </c>
    </row>
    <row r="82" spans="1:16" ht="27.75" customHeight="1" x14ac:dyDescent="0.2">
      <c r="A82" s="6" t="s">
        <v>132</v>
      </c>
      <c r="B82" s="10" t="s">
        <v>167</v>
      </c>
      <c r="C82" s="11">
        <v>375637.65</v>
      </c>
      <c r="D82" s="11">
        <v>0</v>
      </c>
      <c r="E82" s="11">
        <f t="shared" si="14"/>
        <v>375637.65</v>
      </c>
      <c r="F82" s="11">
        <f t="shared" si="15"/>
        <v>0</v>
      </c>
      <c r="G82" s="11">
        <v>388905.7</v>
      </c>
      <c r="H82" s="11">
        <f t="shared" si="16"/>
        <v>-4.8000000009778887E-2</v>
      </c>
      <c r="I82" s="11">
        <v>388905.74800000002</v>
      </c>
      <c r="J82" s="11">
        <v>0</v>
      </c>
      <c r="K82" s="11">
        <f t="shared" si="17"/>
        <v>388905.74800000002</v>
      </c>
      <c r="L82" s="11">
        <f t="shared" si="18"/>
        <v>0</v>
      </c>
      <c r="M82" s="11">
        <f t="shared" si="13"/>
        <v>0</v>
      </c>
      <c r="N82" s="11" t="e">
        <f t="shared" si="12"/>
        <v>#DIV/0!</v>
      </c>
      <c r="O82" s="11">
        <f t="shared" si="19"/>
        <v>0</v>
      </c>
      <c r="P82" s="11">
        <f t="shared" si="20"/>
        <v>13268.097999999998</v>
      </c>
    </row>
    <row r="83" spans="1:16" ht="55.5" customHeight="1" x14ac:dyDescent="0.2">
      <c r="A83" s="7" t="s">
        <v>133</v>
      </c>
      <c r="B83" s="8" t="s">
        <v>168</v>
      </c>
      <c r="C83" s="9">
        <v>10715278.08</v>
      </c>
      <c r="D83" s="9">
        <v>9101683.0099999998</v>
      </c>
      <c r="E83" s="9">
        <f t="shared" si="14"/>
        <v>1613595.0700000003</v>
      </c>
      <c r="F83" s="9">
        <f t="shared" si="15"/>
        <v>84.94117410716791</v>
      </c>
      <c r="G83" s="9">
        <v>10897414.4</v>
      </c>
      <c r="H83" s="9">
        <f t="shared" si="16"/>
        <v>-278324.41496999934</v>
      </c>
      <c r="I83" s="9">
        <v>11175738.81497</v>
      </c>
      <c r="J83" s="9">
        <v>9494679.4479599986</v>
      </c>
      <c r="K83" s="9">
        <f t="shared" si="17"/>
        <v>1681059.3670100011</v>
      </c>
      <c r="L83" s="9">
        <f t="shared" si="18"/>
        <v>84.957957636248565</v>
      </c>
      <c r="M83" s="9">
        <f t="shared" si="13"/>
        <v>4.2648663264927267</v>
      </c>
      <c r="N83" s="9">
        <f t="shared" si="12"/>
        <v>104.31784360681662</v>
      </c>
      <c r="O83" s="9">
        <f t="shared" si="19"/>
        <v>392996.43795999885</v>
      </c>
      <c r="P83" s="9">
        <f t="shared" si="20"/>
        <v>67464.297010000795</v>
      </c>
    </row>
    <row r="84" spans="1:16" ht="45" customHeight="1" x14ac:dyDescent="0.2">
      <c r="A84" s="6" t="s">
        <v>134</v>
      </c>
      <c r="B84" s="10" t="s">
        <v>135</v>
      </c>
      <c r="C84" s="11">
        <v>5164938.8</v>
      </c>
      <c r="D84" s="11">
        <v>4648444.92</v>
      </c>
      <c r="E84" s="11">
        <f t="shared" si="14"/>
        <v>516493.87999999989</v>
      </c>
      <c r="F84" s="11">
        <f t="shared" si="15"/>
        <v>90</v>
      </c>
      <c r="G84" s="11">
        <v>5928513.2000000002</v>
      </c>
      <c r="H84" s="11">
        <f t="shared" si="16"/>
        <v>0</v>
      </c>
      <c r="I84" s="11">
        <v>5928513.2000000002</v>
      </c>
      <c r="J84" s="11">
        <v>5335661.88</v>
      </c>
      <c r="K84" s="11">
        <f t="shared" si="17"/>
        <v>592851.3200000003</v>
      </c>
      <c r="L84" s="11">
        <f t="shared" si="18"/>
        <v>89.999999999999986</v>
      </c>
      <c r="M84" s="11">
        <f t="shared" si="13"/>
        <v>2.3966985727414043</v>
      </c>
      <c r="N84" s="11">
        <f t="shared" si="12"/>
        <v>114.78380344022663</v>
      </c>
      <c r="O84" s="11">
        <f t="shared" si="19"/>
        <v>687216.96</v>
      </c>
      <c r="P84" s="11">
        <f t="shared" si="20"/>
        <v>76357.44000000041</v>
      </c>
    </row>
    <row r="85" spans="1:16" ht="21" customHeight="1" x14ac:dyDescent="0.2">
      <c r="A85" s="6" t="s">
        <v>136</v>
      </c>
      <c r="B85" s="10" t="s">
        <v>137</v>
      </c>
      <c r="C85" s="11">
        <v>1499455.97</v>
      </c>
      <c r="D85" s="11">
        <v>945528.78</v>
      </c>
      <c r="E85" s="11">
        <f t="shared" si="14"/>
        <v>553927.18999999994</v>
      </c>
      <c r="F85" s="11">
        <f t="shared" si="15"/>
        <v>63.058122340197833</v>
      </c>
      <c r="G85" s="11">
        <v>750975</v>
      </c>
      <c r="H85" s="11">
        <f t="shared" si="16"/>
        <v>-284546.81000000006</v>
      </c>
      <c r="I85" s="11">
        <v>1035521.81</v>
      </c>
      <c r="J85" s="11">
        <v>557292.26298</v>
      </c>
      <c r="K85" s="11">
        <f t="shared" si="17"/>
        <v>478229.54702000006</v>
      </c>
      <c r="L85" s="11">
        <f t="shared" si="18"/>
        <v>53.817530215032363</v>
      </c>
      <c r="M85" s="11">
        <f t="shared" si="13"/>
        <v>0.25032725111209508</v>
      </c>
      <c r="N85" s="11">
        <f t="shared" si="12"/>
        <v>58.939746178852424</v>
      </c>
      <c r="O85" s="11">
        <f t="shared" si="19"/>
        <v>-388236.51702000003</v>
      </c>
      <c r="P85" s="11">
        <f t="shared" si="20"/>
        <v>-75697.642979999888</v>
      </c>
    </row>
    <row r="86" spans="1:16" ht="25.5" x14ac:dyDescent="0.2">
      <c r="A86" s="6" t="s">
        <v>138</v>
      </c>
      <c r="B86" s="10" t="s">
        <v>139</v>
      </c>
      <c r="C86" s="11">
        <v>4050883.31</v>
      </c>
      <c r="D86" s="11">
        <v>3507709.32</v>
      </c>
      <c r="E86" s="11">
        <f t="shared" si="14"/>
        <v>543173.99000000022</v>
      </c>
      <c r="F86" s="11">
        <f t="shared" si="15"/>
        <v>86.591221014460658</v>
      </c>
      <c r="G86" s="11">
        <v>4217926.2</v>
      </c>
      <c r="H86" s="11">
        <f t="shared" si="16"/>
        <v>6222.3950300002471</v>
      </c>
      <c r="I86" s="11">
        <v>4211703.8049699999</v>
      </c>
      <c r="J86" s="11">
        <v>3601725.30498</v>
      </c>
      <c r="K86" s="11">
        <f t="shared" si="17"/>
        <v>609978.49998999992</v>
      </c>
      <c r="L86" s="11">
        <f t="shared" si="18"/>
        <v>85.517060832478336</v>
      </c>
      <c r="M86" s="11">
        <f t="shared" si="13"/>
        <v>1.6178405026392273</v>
      </c>
      <c r="N86" s="11">
        <f t="shared" si="12"/>
        <v>102.68026727425637</v>
      </c>
      <c r="O86" s="11">
        <f t="shared" si="19"/>
        <v>94015.984980000183</v>
      </c>
      <c r="P86" s="11">
        <f t="shared" si="20"/>
        <v>66804.5099899997</v>
      </c>
    </row>
    <row r="87" spans="1:16" ht="12.75" hidden="1" customHeight="1" x14ac:dyDescent="0.2">
      <c r="C87" s="2">
        <v>3602079.64</v>
      </c>
      <c r="D87" s="2">
        <v>1685217.8951099999</v>
      </c>
      <c r="F87" s="9">
        <f t="shared" ref="F87" si="22">D87/C87*100</f>
        <v>46.784581784260602</v>
      </c>
      <c r="G87" s="15">
        <v>4200951.5999999996</v>
      </c>
      <c r="I87" s="2">
        <v>4211703.8049699999</v>
      </c>
      <c r="J87" s="2">
        <v>3601725.30498</v>
      </c>
      <c r="M87" s="9">
        <f>M83+M81+M78+M73+M67+M59+M55+M46+M43+M38+M26+M22+M20+M10</f>
        <v>100</v>
      </c>
    </row>
  </sheetData>
  <autoFilter ref="A8:P8"/>
  <mergeCells count="15">
    <mergeCell ref="N5:P6"/>
    <mergeCell ref="O1:P1"/>
    <mergeCell ref="A2:P2"/>
    <mergeCell ref="M1:N1"/>
    <mergeCell ref="A3:F3"/>
    <mergeCell ref="A5:A7"/>
    <mergeCell ref="B5:B7"/>
    <mergeCell ref="C5:F5"/>
    <mergeCell ref="G5:M5"/>
    <mergeCell ref="D6:F6"/>
    <mergeCell ref="C6:C7"/>
    <mergeCell ref="G6:G7"/>
    <mergeCell ref="H6:H7"/>
    <mergeCell ref="J6:M6"/>
    <mergeCell ref="I6:I7"/>
  </mergeCells>
  <pageMargins left="0.39370078740157483" right="0.39370078740157483" top="0.78740157480314965" bottom="0.78740157480314965" header="0.51181102362204722" footer="0.51181102362204722"/>
  <pageSetup paperSize="9" scale="50" fitToHeight="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на 01.10.2026</vt:lpstr>
      <vt:lpstr>'на 01.10.2026'!APPT</vt:lpstr>
      <vt:lpstr>'на 01.10.2026'!SIGN</vt:lpstr>
      <vt:lpstr>'на 01.10.2026'!Заголовки_для_печати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Федотова Елена Рифовна</cp:lastModifiedBy>
  <cp:lastPrinted>2026-10-27T06:46:11Z</cp:lastPrinted>
  <dcterms:created xsi:type="dcterms:W3CDTF">2002-03-11T10:22:12Z</dcterms:created>
  <dcterms:modified xsi:type="dcterms:W3CDTF">2026-10-27T14:13:16Z</dcterms:modified>
</cp:coreProperties>
</file>