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00" windowWidth="13020" windowHeight="5130" tabRatio="730" activeTab="0"/>
  </bookViews>
  <sheets>
    <sheet name="АИП на 2018-2020гг." sheetId="1" r:id="rId1"/>
  </sheets>
  <definedNames>
    <definedName name="_GoBack" localSheetId="0">'АИП на 2018-2020гг.'!#REF!</definedName>
    <definedName name="BossProviderVariable?_e3d38795_0fb0_43b0_b4ca_ab1e12b4eecb" hidden="1">"25_01_2006"</definedName>
    <definedName name="_xlnm.Print_Area" localSheetId="0">'АИП на 2018-2020гг.'!$A$1:$G$50</definedName>
  </definedNames>
  <calcPr fullCalcOnLoad="1"/>
</workbook>
</file>

<file path=xl/sharedStrings.xml><?xml version="1.0" encoding="utf-8"?>
<sst xmlns="http://schemas.openxmlformats.org/spreadsheetml/2006/main" count="100" uniqueCount="65">
  <si>
    <t>II. Непрограммная часть</t>
  </si>
  <si>
    <t>Главный распорядитель бюджетных средств</t>
  </si>
  <si>
    <t>Комитет по строительству Ленинградской области</t>
  </si>
  <si>
    <t>Получатель бюджетных средств (заказчик)</t>
  </si>
  <si>
    <t>Проектные работы</t>
  </si>
  <si>
    <t xml:space="preserve">                                </t>
  </si>
  <si>
    <t>Бюджетополучатель</t>
  </si>
  <si>
    <t>Комитет по дорожному хозяйству Ленинградской области</t>
  </si>
  <si>
    <t>УТВЕРЖДЕНА</t>
  </si>
  <si>
    <t>Всего по непрограммной части</t>
  </si>
  <si>
    <t>АДРЕСНАЯ ИНВЕСТИЦИОННАЯ  ПРОГРАММА</t>
  </si>
  <si>
    <t>Всего по адресной инвестиционной программе</t>
  </si>
  <si>
    <t>Государственная программа Ленинградской области "Развитие автомобильных дорог Ленинградской области"</t>
  </si>
  <si>
    <t xml:space="preserve">I. Программная часть  </t>
  </si>
  <si>
    <t xml:space="preserve">Наименование государственной программы                    </t>
  </si>
  <si>
    <t xml:space="preserve">Комитет по топливно-энергетическому комплексу Ленинградской области  </t>
  </si>
  <si>
    <t xml:space="preserve">подпрограмма 
"Развитие дошкольного образования детей Ленинградской области"
</t>
  </si>
  <si>
    <t xml:space="preserve">подпрограмма 
"Развитие начального общего, основного общего и среднего общего образования детей Ленинградской области"
</t>
  </si>
  <si>
    <t xml:space="preserve">Государственная программа Ленинградской области "Развитие физической культуры и спорта в Ленинградской области"
</t>
  </si>
  <si>
    <t xml:space="preserve">подпрограмма 
"Переселение граждан из аварийного жилищного фонда"
</t>
  </si>
  <si>
    <t xml:space="preserve">подпрограмма 
"Оказание поддержки гражданам, пострадавшим в результате пожара муниципального жилищного фонда"
</t>
  </si>
  <si>
    <t xml:space="preserve">подпрограмма
"Устойчивое развитие сельских территорий Ленинградской области"
</t>
  </si>
  <si>
    <t>Всего по программам</t>
  </si>
  <si>
    <t>Администрации муниципальных образований</t>
  </si>
  <si>
    <t>Администрации муниципальных образований, ГКУ "Управление строительства Ленинградской области"</t>
  </si>
  <si>
    <t>ГКУ "Управление строительства Ленинградской области"</t>
  </si>
  <si>
    <t>Государственное казённое учреждение "Управление автомобильных дорог Ленинградской области", Администрации муниципальных образований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</si>
  <si>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области", в том числе:</t>
  </si>
  <si>
    <t xml:space="preserve">Государственная программа Ленинградской области "Обеспечение качественным жильем граждан на территории Ленинградской области", в том числе:
</t>
  </si>
  <si>
    <t xml:space="preserve">Государственная программа Ленинградской области "Современное образование в Ленинградской области", 
в том числе:
</t>
  </si>
  <si>
    <t xml:space="preserve">Государственная программа Ленинградской области "Безопасность Ленинградской области" 
</t>
  </si>
  <si>
    <t xml:space="preserve">Государственная программа Ленинградской области "Развитие сельского хозяйства Ленинградской области", в том числе:
</t>
  </si>
  <si>
    <t>Администрация муниципального образования</t>
  </si>
  <si>
    <t xml:space="preserve">областным законом </t>
  </si>
  <si>
    <t xml:space="preserve">подпрограмма 
"Развитие профессионального образования Ленинградской области"
</t>
  </si>
  <si>
    <t>Комитет по здравоохранению Ленинградской области</t>
  </si>
  <si>
    <t xml:space="preserve">Комитет по здравоохранению Ленинградской области
</t>
  </si>
  <si>
    <t xml:space="preserve">Государственное казённое учреждение  "Управление строительства Ленинградской области" (далее - ГКУ "Управление строительства Ленинградской области")
</t>
  </si>
  <si>
    <t>Комитет общего и профессионального образования Ленинградской области</t>
  </si>
  <si>
    <t xml:space="preserve">подпрограмма
"Газификация Ленинградской области "
</t>
  </si>
  <si>
    <t xml:space="preserve">подпрограмма
"Водоснабжение и водоотведение Ленинградской области "
</t>
  </si>
  <si>
    <t xml:space="preserve">Государственная программа Ленинградской области "Развитие здравоохранения в Ленинградской области", в том числе:
</t>
  </si>
  <si>
    <t xml:space="preserve">подпрограмма "Совершенствование системы территориального планирования в сфере здравоохранения"
</t>
  </si>
  <si>
    <t>Комитет по физической культуре и спорту Ленинградской области</t>
  </si>
  <si>
    <t>подпрограмма 
"Развитие объектов физической культуры и спорта в Ленинградской области"</t>
  </si>
  <si>
    <t>План на 
2017 год 
(тысяч рублей)</t>
  </si>
  <si>
    <t>План на 
2018 год 
(тысяч рублей)</t>
  </si>
  <si>
    <t>План на 
2019 год 
(тысяч рублей)</t>
  </si>
  <si>
    <t xml:space="preserve">План на 
2019 год          (тысяч рублей)   </t>
  </si>
  <si>
    <t>Наименование работ</t>
  </si>
  <si>
    <t>Государственная программа Ленинградской области "Стимулирование экономической активности Ленинградской области"</t>
  </si>
  <si>
    <t>Администрации муниципальных образований
Государственное унитарное предприятие "Водоканал Ленинградской области"</t>
  </si>
  <si>
    <t xml:space="preserve">Государственная программа Ленинградской области "Развитие культуры в Ленинградской области",
в том числе:
</t>
  </si>
  <si>
    <t>подпрограмма
"Обеспечение условий реализации государственной программы"</t>
  </si>
  <si>
    <t>подпрограмма
"Сохранение и охрана культурного и исторического наследия Ленинградской области "</t>
  </si>
  <si>
    <t xml:space="preserve">подпрограмма 
"Развитие инженерной, транспортной и социальной инфраструктуры в районах массовой жилой застройки"
</t>
  </si>
  <si>
    <t>(в редакции областного закона</t>
  </si>
  <si>
    <t xml:space="preserve">      Комитет по жилищно-коммунальному хозяйству Ленинградской области        </t>
  </si>
  <si>
    <t xml:space="preserve">Комитет по жилищно-коммунальному хозяйству  Ленинградской области        </t>
  </si>
  <si>
    <t xml:space="preserve">подпрограмма
"Энергетика Ленинградской области "
</t>
  </si>
  <si>
    <t xml:space="preserve">План на 
2018 год          
(тысяч рублей)   </t>
  </si>
  <si>
    <t xml:space="preserve">План на 
2020 год          (тысяч рублей)   </t>
  </si>
  <si>
    <t xml:space="preserve">подпрограмма "Кадровое обеспечение системы здравоохранения"
</t>
  </si>
  <si>
    <t xml:space="preserve">(приложение 11) </t>
  </si>
  <si>
    <t xml:space="preserve">за счет средств областного бюджета Ленинградской области на 2018 год и на плановый период 2019 и 2020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</si>
</sst>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</numFmts>
  <fonts count="62">
    <font>
      <sz val="10"/>
      <name val="Arial"/>
      <family val="0"/>
    </font>
    <font>
      <sz val="10"/>
      <color indexed="8"/>
      <name val="Arial Cyr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3" fillId="3" borderId="0" applyNumberFormat="0" applyBorder="0" applyAlignment="0" applyProtection="0"/>
    <xf numFmtId="0" fontId="44" fillId="4" borderId="0" applyNumberFormat="0" applyBorder="0" applyAlignment="0" applyProtection="0"/>
    <xf numFmtId="0" fontId="13" fillId="5" borderId="0" applyNumberFormat="0" applyBorder="0" applyAlignment="0" applyProtection="0"/>
    <xf numFmtId="0" fontId="44" fillId="6" borderId="0" applyNumberFormat="0" applyBorder="0" applyAlignment="0" applyProtection="0"/>
    <xf numFmtId="0" fontId="13" fillId="7" borderId="0" applyNumberFormat="0" applyBorder="0" applyAlignment="0" applyProtection="0"/>
    <xf numFmtId="0" fontId="44" fillId="8" borderId="0" applyNumberFormat="0" applyBorder="0" applyAlignment="0" applyProtection="0"/>
    <xf numFmtId="0" fontId="13" fillId="9" borderId="0" applyNumberFormat="0" applyBorder="0" applyAlignment="0" applyProtection="0"/>
    <xf numFmtId="0" fontId="44" fillId="10" borderId="0" applyNumberFormat="0" applyBorder="0" applyAlignment="0" applyProtection="0"/>
    <xf numFmtId="0" fontId="13" fillId="11" borderId="0" applyNumberFormat="0" applyBorder="0" applyAlignment="0" applyProtection="0"/>
    <xf numFmtId="0" fontId="44" fillId="12" borderId="0" applyNumberFormat="0" applyBorder="0" applyAlignment="0" applyProtection="0"/>
    <xf numFmtId="0" fontId="13" fillId="13" borderId="0" applyNumberFormat="0" applyBorder="0" applyAlignment="0" applyProtection="0"/>
    <xf numFmtId="0" fontId="44" fillId="14" borderId="0" applyNumberFormat="0" applyBorder="0" applyAlignment="0" applyProtection="0"/>
    <xf numFmtId="0" fontId="13" fillId="15" borderId="0" applyNumberFormat="0" applyBorder="0" applyAlignment="0" applyProtection="0"/>
    <xf numFmtId="0" fontId="44" fillId="16" borderId="0" applyNumberFormat="0" applyBorder="0" applyAlignment="0" applyProtection="0"/>
    <xf numFmtId="0" fontId="13" fillId="17" borderId="0" applyNumberFormat="0" applyBorder="0" applyAlignment="0" applyProtection="0"/>
    <xf numFmtId="0" fontId="44" fillId="18" borderId="0" applyNumberFormat="0" applyBorder="0" applyAlignment="0" applyProtection="0"/>
    <xf numFmtId="0" fontId="13" fillId="19" borderId="0" applyNumberFormat="0" applyBorder="0" applyAlignment="0" applyProtection="0"/>
    <xf numFmtId="0" fontId="44" fillId="20" borderId="0" applyNumberFormat="0" applyBorder="0" applyAlignment="0" applyProtection="0"/>
    <xf numFmtId="0" fontId="13" fillId="9" borderId="0" applyNumberFormat="0" applyBorder="0" applyAlignment="0" applyProtection="0"/>
    <xf numFmtId="0" fontId="44" fillId="21" borderId="0" applyNumberFormat="0" applyBorder="0" applyAlignment="0" applyProtection="0"/>
    <xf numFmtId="0" fontId="13" fillId="15" borderId="0" applyNumberFormat="0" applyBorder="0" applyAlignment="0" applyProtection="0"/>
    <xf numFmtId="0" fontId="44" fillId="22" borderId="0" applyNumberFormat="0" applyBorder="0" applyAlignment="0" applyProtection="0"/>
    <xf numFmtId="0" fontId="13" fillId="23" borderId="0" applyNumberFormat="0" applyBorder="0" applyAlignment="0" applyProtection="0"/>
    <xf numFmtId="0" fontId="45" fillId="24" borderId="0" applyNumberFormat="0" applyBorder="0" applyAlignment="0" applyProtection="0"/>
    <xf numFmtId="0" fontId="14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17" borderId="0" applyNumberFormat="0" applyBorder="0" applyAlignment="0" applyProtection="0"/>
    <xf numFmtId="0" fontId="45" fillId="27" borderId="0" applyNumberFormat="0" applyBorder="0" applyAlignment="0" applyProtection="0"/>
    <xf numFmtId="0" fontId="14" fillId="19" borderId="0" applyNumberFormat="0" applyBorder="0" applyAlignment="0" applyProtection="0"/>
    <xf numFmtId="0" fontId="45" fillId="28" borderId="0" applyNumberFormat="0" applyBorder="0" applyAlignment="0" applyProtection="0"/>
    <xf numFmtId="0" fontId="14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33" borderId="0" applyNumberFormat="0" applyBorder="0" applyAlignment="0" applyProtection="0"/>
    <xf numFmtId="0" fontId="45" fillId="34" borderId="0" applyNumberFormat="0" applyBorder="0" applyAlignment="0" applyProtection="0"/>
    <xf numFmtId="0" fontId="14" fillId="35" borderId="0" applyNumberFormat="0" applyBorder="0" applyAlignment="0" applyProtection="0"/>
    <xf numFmtId="0" fontId="45" fillId="36" borderId="0" applyNumberFormat="0" applyBorder="0" applyAlignment="0" applyProtection="0"/>
    <xf numFmtId="0" fontId="14" fillId="37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29" borderId="0" applyNumberFormat="0" applyBorder="0" applyAlignment="0" applyProtection="0"/>
    <xf numFmtId="0" fontId="45" fillId="41" borderId="0" applyNumberFormat="0" applyBorder="0" applyAlignment="0" applyProtection="0"/>
    <xf numFmtId="0" fontId="14" fillId="31" borderId="0" applyNumberFormat="0" applyBorder="0" applyAlignment="0" applyProtection="0"/>
    <xf numFmtId="0" fontId="45" fillId="42" borderId="0" applyNumberFormat="0" applyBorder="0" applyAlignment="0" applyProtection="0"/>
    <xf numFmtId="0" fontId="14" fillId="43" borderId="0" applyNumberFormat="0" applyBorder="0" applyAlignment="0" applyProtection="0"/>
    <xf numFmtId="0" fontId="46" fillId="44" borderId="1" applyNumberFormat="0" applyAlignment="0" applyProtection="0"/>
    <xf numFmtId="0" fontId="15" fillId="13" borderId="2" applyNumberFormat="0" applyAlignment="0" applyProtection="0"/>
    <xf numFmtId="0" fontId="47" fillId="45" borderId="3" applyNumberFormat="0" applyAlignment="0" applyProtection="0"/>
    <xf numFmtId="0" fontId="16" fillId="46" borderId="4" applyNumberFormat="0" applyAlignment="0" applyProtection="0"/>
    <xf numFmtId="0" fontId="48" fillId="45" borderId="1" applyNumberFormat="0" applyAlignment="0" applyProtection="0"/>
    <xf numFmtId="0" fontId="17" fillId="46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53" fillId="47" borderId="13" applyNumberFormat="0" applyAlignment="0" applyProtection="0"/>
    <xf numFmtId="0" fontId="22" fillId="48" borderId="14" applyNumberFormat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3" fillId="50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24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28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top"/>
    </xf>
    <xf numFmtId="172" fontId="8" fillId="0" borderId="20" xfId="0" applyNumberFormat="1" applyFont="1" applyFill="1" applyBorder="1" applyAlignment="1">
      <alignment horizontal="center" vertical="top"/>
    </xf>
    <xf numFmtId="172" fontId="6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172" fontId="6" fillId="55" borderId="20" xfId="0" applyNumberFormat="1" applyFont="1" applyFill="1" applyBorder="1" applyAlignment="1">
      <alignment horizontal="center" vertical="top" wrapText="1"/>
    </xf>
    <xf numFmtId="172" fontId="8" fillId="55" borderId="20" xfId="0" applyNumberFormat="1" applyFont="1" applyFill="1" applyBorder="1" applyAlignment="1">
      <alignment horizontal="center" vertical="top"/>
    </xf>
    <xf numFmtId="172" fontId="4" fillId="55" borderId="20" xfId="0" applyNumberFormat="1" applyFont="1" applyFill="1" applyBorder="1" applyAlignment="1">
      <alignment horizontal="center" vertical="top"/>
    </xf>
    <xf numFmtId="172" fontId="5" fillId="55" borderId="20" xfId="0" applyNumberFormat="1" applyFont="1" applyFill="1" applyBorder="1" applyAlignment="1">
      <alignment horizontal="center" vertical="top"/>
    </xf>
    <xf numFmtId="172" fontId="5" fillId="55" borderId="20" xfId="0" applyNumberFormat="1" applyFont="1" applyFill="1" applyBorder="1" applyAlignment="1">
      <alignment horizontal="center" vertical="top"/>
    </xf>
    <xf numFmtId="0" fontId="61" fillId="0" borderId="0" xfId="0" applyFont="1" applyFill="1" applyAlignment="1">
      <alignment vertical="center"/>
    </xf>
    <xf numFmtId="0" fontId="4" fillId="55" borderId="20" xfId="0" applyFont="1" applyFill="1" applyBorder="1" applyAlignment="1">
      <alignment horizontal="left" vertical="top" wrapText="1"/>
    </xf>
    <xf numFmtId="0" fontId="5" fillId="55" borderId="20" xfId="0" applyFont="1" applyFill="1" applyBorder="1" applyAlignment="1">
      <alignment horizontal="center" vertical="top" wrapText="1"/>
    </xf>
    <xf numFmtId="4" fontId="5" fillId="55" borderId="0" xfId="0" applyNumberFormat="1" applyFont="1" applyFill="1" applyBorder="1" applyAlignment="1">
      <alignment horizontal="center" vertical="top"/>
    </xf>
    <xf numFmtId="4" fontId="5" fillId="55" borderId="19" xfId="0" applyNumberFormat="1" applyFont="1" applyFill="1" applyBorder="1" applyAlignment="1">
      <alignment horizontal="center" vertical="top"/>
    </xf>
    <xf numFmtId="0" fontId="2" fillId="55" borderId="0" xfId="0" applyFont="1" applyFill="1" applyAlignment="1">
      <alignment vertical="center"/>
    </xf>
    <xf numFmtId="0" fontId="5" fillId="55" borderId="20" xfId="0" applyFont="1" applyFill="1" applyBorder="1" applyAlignment="1">
      <alignment horizontal="left" vertical="top" wrapText="1"/>
    </xf>
    <xf numFmtId="172" fontId="2" fillId="55" borderId="0" xfId="0" applyNumberFormat="1" applyFont="1" applyFill="1" applyAlignment="1">
      <alignment vertical="center"/>
    </xf>
    <xf numFmtId="0" fontId="5" fillId="55" borderId="20" xfId="0" applyFont="1" applyFill="1" applyBorder="1" applyAlignment="1">
      <alignment horizontal="left" vertical="top" wrapText="1"/>
    </xf>
    <xf numFmtId="4" fontId="7" fillId="55" borderId="19" xfId="0" applyNumberFormat="1" applyFont="1" applyFill="1" applyBorder="1" applyAlignment="1">
      <alignment horizontal="center" vertical="top"/>
    </xf>
    <xf numFmtId="0" fontId="4" fillId="55" borderId="20" xfId="0" applyFont="1" applyFill="1" applyBorder="1" applyAlignment="1">
      <alignment horizontal="center" vertical="top" wrapText="1"/>
    </xf>
    <xf numFmtId="0" fontId="6" fillId="55" borderId="20" xfId="0" applyFont="1" applyFill="1" applyBorder="1" applyAlignment="1">
      <alignment horizontal="left" vertical="top" wrapText="1"/>
    </xf>
    <xf numFmtId="0" fontId="5" fillId="55" borderId="20" xfId="0" applyFont="1" applyFill="1" applyBorder="1" applyAlignment="1">
      <alignment horizontal="center" vertical="top" wrapText="1"/>
    </xf>
    <xf numFmtId="172" fontId="4" fillId="55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4" fillId="55" borderId="20" xfId="0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0" fontId="5" fillId="55" borderId="20" xfId="0" applyFont="1" applyFill="1" applyBorder="1" applyAlignment="1">
      <alignment horizontal="center" vertical="top" wrapText="1"/>
    </xf>
    <xf numFmtId="0" fontId="4" fillId="55" borderId="20" xfId="0" applyFont="1" applyFill="1" applyBorder="1" applyAlignment="1">
      <alignment horizontal="center" vertical="top"/>
    </xf>
    <xf numFmtId="0" fontId="0" fillId="55" borderId="20" xfId="0" applyFill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5" fillId="55" borderId="20" xfId="0" applyFont="1" applyFill="1" applyBorder="1" applyAlignment="1">
      <alignment horizontal="left" vertical="top" wrapText="1"/>
    </xf>
    <xf numFmtId="0" fontId="0" fillId="55" borderId="20" xfId="0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55" borderId="20" xfId="0" applyFont="1" applyFill="1" applyBorder="1" applyAlignment="1">
      <alignment horizontal="left" vertical="top" wrapText="1"/>
    </xf>
    <xf numFmtId="0" fontId="0" fillId="55" borderId="20" xfId="0" applyFill="1" applyBorder="1" applyAlignment="1">
      <alignment horizontal="left" vertical="top" wrapText="1"/>
    </xf>
    <xf numFmtId="0" fontId="0" fillId="55" borderId="20" xfId="0" applyFont="1" applyFill="1" applyBorder="1" applyAlignment="1">
      <alignment horizontal="left" vertical="top" wrapText="1"/>
    </xf>
    <xf numFmtId="0" fontId="5" fillId="55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5" zoomScaleNormal="95" zoomScaleSheetLayoutView="85" zoomScalePageLayoutView="0" workbookViewId="0" topLeftCell="A43">
      <selection activeCell="A55" sqref="A55"/>
    </sheetView>
  </sheetViews>
  <sheetFormatPr defaultColWidth="9.140625" defaultRowHeight="12.75"/>
  <cols>
    <col min="1" max="1" width="59.140625" style="4" customWidth="1"/>
    <col min="2" max="2" width="14.57421875" style="9" customWidth="1"/>
    <col min="3" max="4" width="14.57421875" style="1" customWidth="1"/>
    <col min="5" max="5" width="15.8515625" style="11" customWidth="1"/>
    <col min="6" max="6" width="23.140625" style="12" customWidth="1"/>
    <col min="7" max="7" width="38.421875" style="12" customWidth="1"/>
    <col min="8" max="8" width="17.57421875" style="1" hidden="1" customWidth="1"/>
    <col min="9" max="9" width="12.7109375" style="1" hidden="1" customWidth="1"/>
    <col min="10" max="10" width="10.28125" style="1" bestFit="1" customWidth="1"/>
    <col min="11" max="11" width="10.8515625" style="1" bestFit="1" customWidth="1"/>
    <col min="12" max="16384" width="9.140625" style="1" customWidth="1"/>
  </cols>
  <sheetData>
    <row r="1" ht="11.25">
      <c r="G1" s="12" t="s">
        <v>8</v>
      </c>
    </row>
    <row r="2" ht="11.25">
      <c r="G2" s="12" t="s">
        <v>33</v>
      </c>
    </row>
    <row r="3" ht="12.75">
      <c r="I3" s="3"/>
    </row>
    <row r="4" spans="1:9" ht="12.75">
      <c r="A4" s="5"/>
      <c r="B4" s="10"/>
      <c r="C4" s="2"/>
      <c r="D4" s="2"/>
      <c r="E4" s="13"/>
      <c r="F4" s="10"/>
      <c r="G4" s="12" t="s">
        <v>63</v>
      </c>
      <c r="I4" s="3"/>
    </row>
    <row r="5" spans="1:9" ht="12.75">
      <c r="A5" s="5"/>
      <c r="B5" s="10"/>
      <c r="C5" s="2"/>
      <c r="D5" s="2"/>
      <c r="E5" s="13"/>
      <c r="F5" s="10"/>
      <c r="G5" s="25" t="s">
        <v>56</v>
      </c>
      <c r="I5" s="3"/>
    </row>
    <row r="6" spans="1:9" ht="12.75">
      <c r="A6" s="5"/>
      <c r="B6" s="10"/>
      <c r="C6" s="2"/>
      <c r="D6" s="2"/>
      <c r="E6" s="13"/>
      <c r="F6" s="10"/>
      <c r="G6" s="10"/>
      <c r="I6" s="3"/>
    </row>
    <row r="7" spans="1:9" ht="15">
      <c r="A7" s="50" t="s">
        <v>10</v>
      </c>
      <c r="B7" s="51"/>
      <c r="C7" s="51"/>
      <c r="D7" s="51"/>
      <c r="E7" s="51"/>
      <c r="F7" s="51"/>
      <c r="G7" s="51"/>
      <c r="I7" s="3"/>
    </row>
    <row r="8" spans="1:9" ht="15">
      <c r="A8" s="50" t="s">
        <v>64</v>
      </c>
      <c r="B8" s="51"/>
      <c r="C8" s="51"/>
      <c r="D8" s="51"/>
      <c r="E8" s="51"/>
      <c r="F8" s="51"/>
      <c r="G8" s="51"/>
      <c r="I8" s="3"/>
    </row>
    <row r="9" spans="1:9" ht="12.75">
      <c r="A9" s="5" t="s">
        <v>5</v>
      </c>
      <c r="B9" s="10"/>
      <c r="C9" s="10"/>
      <c r="D9" s="10"/>
      <c r="E9" s="13"/>
      <c r="F9" s="10"/>
      <c r="G9" s="10"/>
      <c r="I9" s="3"/>
    </row>
    <row r="10" spans="1:9" ht="12.75">
      <c r="A10" s="52" t="s">
        <v>13</v>
      </c>
      <c r="B10" s="53"/>
      <c r="C10" s="53"/>
      <c r="D10" s="53"/>
      <c r="E10" s="53"/>
      <c r="F10" s="53"/>
      <c r="G10" s="53"/>
      <c r="H10" s="15"/>
      <c r="I10" s="3"/>
    </row>
    <row r="11" spans="1:9" ht="39">
      <c r="A11" s="6" t="s">
        <v>14</v>
      </c>
      <c r="B11" s="6" t="s">
        <v>60</v>
      </c>
      <c r="C11" s="6" t="s">
        <v>48</v>
      </c>
      <c r="D11" s="6" t="s">
        <v>61</v>
      </c>
      <c r="E11" s="46" t="s">
        <v>6</v>
      </c>
      <c r="F11" s="47"/>
      <c r="G11" s="6" t="s">
        <v>1</v>
      </c>
      <c r="H11" s="15"/>
      <c r="I11" s="3"/>
    </row>
    <row r="12" spans="1:7" ht="15">
      <c r="A12" s="8" t="s">
        <v>11</v>
      </c>
      <c r="B12" s="20">
        <f>SUM(B13+B48)</f>
        <v>8981293.49739</v>
      </c>
      <c r="C12" s="17">
        <f>SUM(C13+C48)</f>
        <v>9348252.287</v>
      </c>
      <c r="D12" s="17">
        <f>SUM(D13+D48)</f>
        <v>8152917.51</v>
      </c>
      <c r="E12" s="58"/>
      <c r="F12" s="58"/>
      <c r="G12" s="18"/>
    </row>
    <row r="13" spans="1:9" ht="13.5">
      <c r="A13" s="7" t="s">
        <v>22</v>
      </c>
      <c r="B13" s="21">
        <f>SUM(B14+B18+B26+B23+B29+B33+B37+B38+B43+B44)</f>
        <v>8801293.49739</v>
      </c>
      <c r="C13" s="16">
        <f>SUM(C14+C18+C26+C23+C29+C33+C37+C38+C43)</f>
        <v>9168252.287</v>
      </c>
      <c r="D13" s="16">
        <f>SUM(D14+D18+D26+D23+D29+D33+D37+D38+D43)</f>
        <v>7972917.51</v>
      </c>
      <c r="E13" s="60"/>
      <c r="F13" s="61"/>
      <c r="G13" s="19"/>
      <c r="H13" s="15"/>
      <c r="I13" s="3">
        <f>B13-H13</f>
        <v>8801293.49739</v>
      </c>
    </row>
    <row r="14" spans="1:9" s="30" customFormat="1" ht="39">
      <c r="A14" s="26" t="s">
        <v>41</v>
      </c>
      <c r="B14" s="22">
        <f>B15+B16+B17</f>
        <v>1559295</v>
      </c>
      <c r="C14" s="22">
        <f>C15+C16+C17</f>
        <v>2416447</v>
      </c>
      <c r="D14" s="22">
        <f>D15+D16+D17</f>
        <v>1559367</v>
      </c>
      <c r="E14" s="43"/>
      <c r="F14" s="42"/>
      <c r="G14" s="27"/>
      <c r="H14" s="28"/>
      <c r="I14" s="29"/>
    </row>
    <row r="15" spans="1:9" s="30" customFormat="1" ht="54.75" customHeight="1">
      <c r="A15" s="54" t="s">
        <v>42</v>
      </c>
      <c r="B15" s="23">
        <v>833295</v>
      </c>
      <c r="C15" s="23">
        <v>1358447</v>
      </c>
      <c r="D15" s="23">
        <v>721367</v>
      </c>
      <c r="E15" s="43" t="s">
        <v>37</v>
      </c>
      <c r="F15" s="42"/>
      <c r="G15" s="27" t="s">
        <v>2</v>
      </c>
      <c r="H15" s="28"/>
      <c r="I15" s="29"/>
    </row>
    <row r="16" spans="1:9" s="30" customFormat="1" ht="29.25" customHeight="1">
      <c r="A16" s="55"/>
      <c r="B16" s="23">
        <v>648000</v>
      </c>
      <c r="C16" s="23">
        <f>88000+890000</f>
        <v>978000</v>
      </c>
      <c r="D16" s="23">
        <f>88000+670000</f>
        <v>758000</v>
      </c>
      <c r="E16" s="43" t="s">
        <v>36</v>
      </c>
      <c r="F16" s="42"/>
      <c r="G16" s="27" t="s">
        <v>35</v>
      </c>
      <c r="H16" s="28"/>
      <c r="I16" s="29"/>
    </row>
    <row r="17" spans="1:9" ht="25.5">
      <c r="A17" s="39" t="s">
        <v>62</v>
      </c>
      <c r="B17" s="23">
        <v>78000</v>
      </c>
      <c r="C17" s="23">
        <v>80000</v>
      </c>
      <c r="D17" s="23">
        <v>80000</v>
      </c>
      <c r="E17" s="59" t="s">
        <v>36</v>
      </c>
      <c r="F17" s="47"/>
      <c r="G17" s="40" t="s">
        <v>35</v>
      </c>
      <c r="H17" s="15"/>
      <c r="I17" s="3"/>
    </row>
    <row r="18" spans="1:9" s="30" customFormat="1" ht="41.25" customHeight="1">
      <c r="A18" s="26" t="s">
        <v>29</v>
      </c>
      <c r="B18" s="22">
        <f>SUM(B19:B22)</f>
        <v>1145365</v>
      </c>
      <c r="C18" s="22">
        <f>SUM(C19:C22)</f>
        <v>1419629.3399999999</v>
      </c>
      <c r="D18" s="22">
        <f>SUM(D19:D22)</f>
        <v>1844645.01</v>
      </c>
      <c r="E18" s="43"/>
      <c r="F18" s="42"/>
      <c r="G18" s="27"/>
      <c r="H18" s="28"/>
      <c r="I18" s="29"/>
    </row>
    <row r="19" spans="1:10" s="30" customFormat="1" ht="25.5" customHeight="1">
      <c r="A19" s="31" t="s">
        <v>16</v>
      </c>
      <c r="B19" s="24">
        <v>457829</v>
      </c>
      <c r="C19" s="24">
        <v>525891</v>
      </c>
      <c r="D19" s="24">
        <v>764819</v>
      </c>
      <c r="E19" s="43" t="s">
        <v>23</v>
      </c>
      <c r="F19" s="42"/>
      <c r="G19" s="27" t="s">
        <v>2</v>
      </c>
      <c r="H19" s="28"/>
      <c r="I19" s="29"/>
      <c r="J19" s="32"/>
    </row>
    <row r="20" spans="1:9" s="30" customFormat="1" ht="25.5" customHeight="1">
      <c r="A20" s="48" t="s">
        <v>17</v>
      </c>
      <c r="B20" s="24">
        <v>626810</v>
      </c>
      <c r="C20" s="24">
        <v>886343.34</v>
      </c>
      <c r="D20" s="24">
        <v>1072431.01</v>
      </c>
      <c r="E20" s="43" t="s">
        <v>23</v>
      </c>
      <c r="F20" s="42"/>
      <c r="G20" s="27" t="s">
        <v>2</v>
      </c>
      <c r="H20" s="28"/>
      <c r="I20" s="29"/>
    </row>
    <row r="21" spans="1:9" s="30" customFormat="1" ht="25.5">
      <c r="A21" s="55"/>
      <c r="B21" s="24">
        <v>7395</v>
      </c>
      <c r="C21" s="24">
        <v>7395</v>
      </c>
      <c r="D21" s="24">
        <v>7395</v>
      </c>
      <c r="E21" s="43" t="s">
        <v>23</v>
      </c>
      <c r="F21" s="42"/>
      <c r="G21" s="27" t="s">
        <v>38</v>
      </c>
      <c r="H21" s="28"/>
      <c r="I21" s="29"/>
    </row>
    <row r="22" spans="1:9" s="30" customFormat="1" ht="39">
      <c r="A22" s="31" t="s">
        <v>34</v>
      </c>
      <c r="B22" s="24">
        <v>53331</v>
      </c>
      <c r="C22" s="24"/>
      <c r="D22" s="24"/>
      <c r="E22" s="43" t="s">
        <v>25</v>
      </c>
      <c r="F22" s="42"/>
      <c r="G22" s="27" t="s">
        <v>2</v>
      </c>
      <c r="H22" s="28"/>
      <c r="I22" s="29"/>
    </row>
    <row r="23" spans="1:9" s="30" customFormat="1" ht="30" customHeight="1">
      <c r="A23" s="26" t="s">
        <v>18</v>
      </c>
      <c r="B23" s="22">
        <f>SUM(B24+B25)</f>
        <v>834837.3</v>
      </c>
      <c r="C23" s="22">
        <f>SUM(C24+C25)</f>
        <v>1016713.7</v>
      </c>
      <c r="D23" s="22">
        <f>SUM(D24+D25)</f>
        <v>730580</v>
      </c>
      <c r="E23" s="43"/>
      <c r="F23" s="42"/>
      <c r="G23" s="27"/>
      <c r="H23" s="28"/>
      <c r="I23" s="29"/>
    </row>
    <row r="24" spans="1:9" s="30" customFormat="1" ht="42.75" customHeight="1">
      <c r="A24" s="54" t="s">
        <v>44</v>
      </c>
      <c r="B24" s="23">
        <v>687837.3</v>
      </c>
      <c r="C24" s="23">
        <v>671713.7</v>
      </c>
      <c r="D24" s="23">
        <v>268580</v>
      </c>
      <c r="E24" s="43" t="s">
        <v>24</v>
      </c>
      <c r="F24" s="42"/>
      <c r="G24" s="27" t="s">
        <v>2</v>
      </c>
      <c r="H24" s="28"/>
      <c r="I24" s="29"/>
    </row>
    <row r="25" spans="1:9" s="30" customFormat="1" ht="57.75" customHeight="1">
      <c r="A25" s="56"/>
      <c r="B25" s="23">
        <v>147000</v>
      </c>
      <c r="C25" s="23">
        <v>345000</v>
      </c>
      <c r="D25" s="23">
        <v>462000</v>
      </c>
      <c r="E25" s="43" t="s">
        <v>43</v>
      </c>
      <c r="F25" s="42"/>
      <c r="G25" s="27" t="s">
        <v>43</v>
      </c>
      <c r="H25" s="28"/>
      <c r="I25" s="29"/>
    </row>
    <row r="26" spans="1:9" s="30" customFormat="1" ht="42" customHeight="1">
      <c r="A26" s="26" t="s">
        <v>52</v>
      </c>
      <c r="B26" s="22">
        <f>B27+B28</f>
        <v>612965</v>
      </c>
      <c r="C26" s="22"/>
      <c r="D26" s="22"/>
      <c r="E26" s="43"/>
      <c r="F26" s="42"/>
      <c r="G26" s="27"/>
      <c r="H26" s="28"/>
      <c r="I26" s="29"/>
    </row>
    <row r="27" spans="1:9" s="30" customFormat="1" ht="25.5">
      <c r="A27" s="33" t="s">
        <v>53</v>
      </c>
      <c r="B27" s="23">
        <v>425774</v>
      </c>
      <c r="C27" s="22"/>
      <c r="D27" s="22"/>
      <c r="E27" s="43" t="s">
        <v>23</v>
      </c>
      <c r="F27" s="42"/>
      <c r="G27" s="27" t="s">
        <v>2</v>
      </c>
      <c r="H27" s="28"/>
      <c r="I27" s="29"/>
    </row>
    <row r="28" spans="1:9" s="30" customFormat="1" ht="39">
      <c r="A28" s="33" t="s">
        <v>54</v>
      </c>
      <c r="B28" s="23">
        <v>187191</v>
      </c>
      <c r="C28" s="22"/>
      <c r="D28" s="22"/>
      <c r="E28" s="43" t="s">
        <v>25</v>
      </c>
      <c r="F28" s="42"/>
      <c r="G28" s="27" t="s">
        <v>2</v>
      </c>
      <c r="H28" s="28"/>
      <c r="I28" s="29"/>
    </row>
    <row r="29" spans="1:9" s="30" customFormat="1" ht="51.75">
      <c r="A29" s="26" t="s">
        <v>28</v>
      </c>
      <c r="B29" s="22">
        <f>SUM(B30:B32)</f>
        <v>400000</v>
      </c>
      <c r="C29" s="22">
        <f>SUM(C30:C32)</f>
        <v>875000</v>
      </c>
      <c r="D29" s="22">
        <f>SUM(D30:D32)</f>
        <v>875000</v>
      </c>
      <c r="E29" s="43"/>
      <c r="F29" s="42"/>
      <c r="G29" s="27"/>
      <c r="H29" s="28"/>
      <c r="I29" s="29"/>
    </row>
    <row r="30" spans="1:9" s="30" customFormat="1" ht="30.75" customHeight="1">
      <c r="A30" s="31" t="s">
        <v>19</v>
      </c>
      <c r="B30" s="24">
        <v>100000</v>
      </c>
      <c r="C30" s="24">
        <v>500000</v>
      </c>
      <c r="D30" s="24">
        <v>500000</v>
      </c>
      <c r="E30" s="43" t="s">
        <v>23</v>
      </c>
      <c r="F30" s="42"/>
      <c r="G30" s="27" t="s">
        <v>2</v>
      </c>
      <c r="H30" s="28"/>
      <c r="I30" s="29"/>
    </row>
    <row r="31" spans="1:9" s="30" customFormat="1" ht="40.5" customHeight="1">
      <c r="A31" s="31" t="s">
        <v>55</v>
      </c>
      <c r="B31" s="24">
        <v>225000</v>
      </c>
      <c r="C31" s="24">
        <v>225000</v>
      </c>
      <c r="D31" s="24">
        <v>225000</v>
      </c>
      <c r="E31" s="43" t="s">
        <v>23</v>
      </c>
      <c r="F31" s="42"/>
      <c r="G31" s="27" t="s">
        <v>2</v>
      </c>
      <c r="H31" s="28"/>
      <c r="I31" s="29"/>
    </row>
    <row r="32" spans="1:9" s="30" customFormat="1" ht="41.25" customHeight="1">
      <c r="A32" s="31" t="s">
        <v>20</v>
      </c>
      <c r="B32" s="24">
        <v>75000</v>
      </c>
      <c r="C32" s="24">
        <v>150000</v>
      </c>
      <c r="D32" s="24">
        <v>150000</v>
      </c>
      <c r="E32" s="43" t="s">
        <v>23</v>
      </c>
      <c r="F32" s="42"/>
      <c r="G32" s="27" t="s">
        <v>2</v>
      </c>
      <c r="H32" s="28"/>
      <c r="I32" s="29"/>
    </row>
    <row r="33" spans="1:9" s="30" customFormat="1" ht="53.25" customHeight="1">
      <c r="A33" s="26" t="s">
        <v>27</v>
      </c>
      <c r="B33" s="22">
        <f>SUM(B34:B36)</f>
        <v>2070119.94</v>
      </c>
      <c r="C33" s="22">
        <f>SUM(C34:C36)</f>
        <v>2122313.9</v>
      </c>
      <c r="D33" s="22">
        <f>SUM(D34:D36)</f>
        <v>1661470.3</v>
      </c>
      <c r="E33" s="43"/>
      <c r="F33" s="42"/>
      <c r="G33" s="27"/>
      <c r="H33" s="28"/>
      <c r="I33" s="29"/>
    </row>
    <row r="34" spans="1:9" s="30" customFormat="1" ht="39">
      <c r="A34" s="31" t="s">
        <v>39</v>
      </c>
      <c r="B34" s="23">
        <v>840000</v>
      </c>
      <c r="C34" s="23">
        <v>840000</v>
      </c>
      <c r="D34" s="23">
        <v>840000</v>
      </c>
      <c r="E34" s="43" t="s">
        <v>23</v>
      </c>
      <c r="F34" s="42"/>
      <c r="G34" s="27" t="s">
        <v>15</v>
      </c>
      <c r="H34" s="28"/>
      <c r="I34" s="29"/>
    </row>
    <row r="35" spans="1:9" s="30" customFormat="1" ht="39">
      <c r="A35" s="31" t="s">
        <v>59</v>
      </c>
      <c r="B35" s="24">
        <v>15000</v>
      </c>
      <c r="C35" s="23">
        <v>15000</v>
      </c>
      <c r="D35" s="23">
        <v>15000</v>
      </c>
      <c r="E35" s="43" t="s">
        <v>23</v>
      </c>
      <c r="F35" s="42"/>
      <c r="G35" s="27" t="s">
        <v>15</v>
      </c>
      <c r="H35" s="28"/>
      <c r="I35" s="29"/>
    </row>
    <row r="36" spans="1:9" s="30" customFormat="1" ht="72.75" customHeight="1">
      <c r="A36" s="31" t="s">
        <v>40</v>
      </c>
      <c r="B36" s="24">
        <v>1215119.94</v>
      </c>
      <c r="C36" s="24">
        <v>1267313.9</v>
      </c>
      <c r="D36" s="24">
        <v>806470.3</v>
      </c>
      <c r="E36" s="43" t="s">
        <v>51</v>
      </c>
      <c r="F36" s="42"/>
      <c r="G36" s="27" t="s">
        <v>57</v>
      </c>
      <c r="H36" s="28"/>
      <c r="I36" s="29"/>
    </row>
    <row r="37" spans="1:9" s="30" customFormat="1" ht="30" customHeight="1">
      <c r="A37" s="26" t="s">
        <v>30</v>
      </c>
      <c r="B37" s="22">
        <v>224546.3</v>
      </c>
      <c r="C37" s="22">
        <v>247620</v>
      </c>
      <c r="D37" s="22">
        <v>105187</v>
      </c>
      <c r="E37" s="43" t="s">
        <v>25</v>
      </c>
      <c r="F37" s="42"/>
      <c r="G37" s="27" t="s">
        <v>2</v>
      </c>
      <c r="H37" s="28"/>
      <c r="I37" s="29"/>
    </row>
    <row r="38" spans="1:9" s="30" customFormat="1" ht="29.25" customHeight="1">
      <c r="A38" s="26" t="s">
        <v>31</v>
      </c>
      <c r="B38" s="22">
        <f>SUM(B39:B42)</f>
        <v>891662.56</v>
      </c>
      <c r="C38" s="22">
        <f>SUM(C39:C42)</f>
        <v>464784.4</v>
      </c>
      <c r="D38" s="22">
        <f>SUM(D39:D42)</f>
        <v>717828.2</v>
      </c>
      <c r="E38" s="43"/>
      <c r="F38" s="42"/>
      <c r="G38" s="27"/>
      <c r="H38" s="28"/>
      <c r="I38" s="29"/>
    </row>
    <row r="39" spans="1:9" s="30" customFormat="1" ht="25.5">
      <c r="A39" s="48" t="s">
        <v>21</v>
      </c>
      <c r="B39" s="24">
        <v>121784.4</v>
      </c>
      <c r="C39" s="23">
        <v>121784.4</v>
      </c>
      <c r="D39" s="23">
        <v>134138</v>
      </c>
      <c r="E39" s="43" t="s">
        <v>23</v>
      </c>
      <c r="F39" s="42"/>
      <c r="G39" s="27" t="s">
        <v>15</v>
      </c>
      <c r="H39" s="28"/>
      <c r="I39" s="29"/>
    </row>
    <row r="40" spans="1:9" s="30" customFormat="1" ht="25.5">
      <c r="A40" s="49"/>
      <c r="B40" s="24">
        <v>108576.76</v>
      </c>
      <c r="C40" s="24">
        <v>87000</v>
      </c>
      <c r="D40" s="24">
        <v>137680.2</v>
      </c>
      <c r="E40" s="43" t="s">
        <v>23</v>
      </c>
      <c r="F40" s="42"/>
      <c r="G40" s="27" t="s">
        <v>58</v>
      </c>
      <c r="H40" s="28"/>
      <c r="I40" s="29"/>
    </row>
    <row r="41" spans="1:9" s="30" customFormat="1" ht="39" customHeight="1">
      <c r="A41" s="49"/>
      <c r="B41" s="24">
        <v>598417.4</v>
      </c>
      <c r="C41" s="24">
        <v>156000</v>
      </c>
      <c r="D41" s="24">
        <v>346010</v>
      </c>
      <c r="E41" s="43" t="s">
        <v>24</v>
      </c>
      <c r="F41" s="42"/>
      <c r="G41" s="27" t="s">
        <v>2</v>
      </c>
      <c r="H41" s="28"/>
      <c r="I41" s="29"/>
    </row>
    <row r="42" spans="1:9" s="30" customFormat="1" ht="25.5">
      <c r="A42" s="49"/>
      <c r="B42" s="24">
        <v>62884</v>
      </c>
      <c r="C42" s="24">
        <v>100000</v>
      </c>
      <c r="D42" s="24">
        <v>100000</v>
      </c>
      <c r="E42" s="43" t="s">
        <v>23</v>
      </c>
      <c r="F42" s="42"/>
      <c r="G42" s="27" t="s">
        <v>7</v>
      </c>
      <c r="H42" s="28"/>
      <c r="I42" s="29"/>
    </row>
    <row r="43" spans="1:9" s="30" customFormat="1" ht="60.75" customHeight="1">
      <c r="A43" s="26" t="s">
        <v>12</v>
      </c>
      <c r="B43" s="22">
        <v>1032030.39739</v>
      </c>
      <c r="C43" s="22">
        <v>605743.947</v>
      </c>
      <c r="D43" s="22">
        <v>478840</v>
      </c>
      <c r="E43" s="43" t="s">
        <v>26</v>
      </c>
      <c r="F43" s="42"/>
      <c r="G43" s="27" t="s">
        <v>7</v>
      </c>
      <c r="H43" s="28"/>
      <c r="I43" s="29"/>
    </row>
    <row r="44" spans="1:9" s="30" customFormat="1" ht="46.5" customHeight="1">
      <c r="A44" s="26" t="s">
        <v>50</v>
      </c>
      <c r="B44" s="22">
        <v>30472</v>
      </c>
      <c r="C44" s="22"/>
      <c r="D44" s="22"/>
      <c r="E44" s="43" t="s">
        <v>32</v>
      </c>
      <c r="F44" s="42"/>
      <c r="G44" s="27" t="s">
        <v>2</v>
      </c>
      <c r="H44" s="28"/>
      <c r="I44" s="29"/>
    </row>
    <row r="45" spans="1:9" s="30" customFormat="1" ht="12.75">
      <c r="A45" s="44" t="s">
        <v>0</v>
      </c>
      <c r="B45" s="45"/>
      <c r="C45" s="45"/>
      <c r="D45" s="45"/>
      <c r="E45" s="45"/>
      <c r="F45" s="45"/>
      <c r="G45" s="45"/>
      <c r="H45" s="28"/>
      <c r="I45" s="34">
        <f>B45-H45</f>
        <v>0</v>
      </c>
    </row>
    <row r="46" spans="1:9" s="30" customFormat="1" ht="39">
      <c r="A46" s="35" t="s">
        <v>49</v>
      </c>
      <c r="B46" s="35" t="s">
        <v>45</v>
      </c>
      <c r="C46" s="35" t="s">
        <v>46</v>
      </c>
      <c r="D46" s="35" t="s">
        <v>47</v>
      </c>
      <c r="E46" s="41" t="s">
        <v>3</v>
      </c>
      <c r="F46" s="42"/>
      <c r="G46" s="35" t="s">
        <v>1</v>
      </c>
      <c r="H46" s="28"/>
      <c r="I46" s="34" t="e">
        <f>B46-H46</f>
        <v>#VALUE!</v>
      </c>
    </row>
    <row r="47" spans="1:7" s="30" customFormat="1" ht="15">
      <c r="A47" s="36" t="s">
        <v>9</v>
      </c>
      <c r="B47" s="20">
        <f>B48</f>
        <v>180000</v>
      </c>
      <c r="C47" s="20">
        <f>C48</f>
        <v>180000</v>
      </c>
      <c r="D47" s="20">
        <f>D48</f>
        <v>180000</v>
      </c>
      <c r="E47" s="57"/>
      <c r="F47" s="57"/>
      <c r="G47" s="37"/>
    </row>
    <row r="48" spans="1:9" s="30" customFormat="1" ht="32.25" customHeight="1">
      <c r="A48" s="26" t="s">
        <v>4</v>
      </c>
      <c r="B48" s="38">
        <v>180000</v>
      </c>
      <c r="C48" s="38">
        <v>180000</v>
      </c>
      <c r="D48" s="38">
        <v>180000</v>
      </c>
      <c r="E48" s="43" t="s">
        <v>25</v>
      </c>
      <c r="F48" s="42"/>
      <c r="G48" s="27" t="s">
        <v>2</v>
      </c>
      <c r="H48" s="28">
        <v>-4700</v>
      </c>
      <c r="I48" s="34">
        <f>B48-H48</f>
        <v>184700</v>
      </c>
    </row>
    <row r="49" ht="33.75" customHeight="1">
      <c r="B49" s="14"/>
    </row>
  </sheetData>
  <sheetProtection/>
  <mergeCells count="45">
    <mergeCell ref="E12:F12"/>
    <mergeCell ref="E17:F17"/>
    <mergeCell ref="A20:A21"/>
    <mergeCell ref="E20:F20"/>
    <mergeCell ref="E21:F21"/>
    <mergeCell ref="E14:F14"/>
    <mergeCell ref="E15:F15"/>
    <mergeCell ref="E16:F16"/>
    <mergeCell ref="E18:F18"/>
    <mergeCell ref="E13:F13"/>
    <mergeCell ref="A24:A25"/>
    <mergeCell ref="E47:F47"/>
    <mergeCell ref="E38:F38"/>
    <mergeCell ref="E35:F35"/>
    <mergeCell ref="E29:F29"/>
    <mergeCell ref="E36:F36"/>
    <mergeCell ref="A7:G7"/>
    <mergeCell ref="A10:G10"/>
    <mergeCell ref="A8:G8"/>
    <mergeCell ref="A15:A16"/>
    <mergeCell ref="E22:F22"/>
    <mergeCell ref="E26:F26"/>
    <mergeCell ref="E24:F24"/>
    <mergeCell ref="E25:F25"/>
    <mergeCell ref="E23:F23"/>
    <mergeCell ref="E19:F19"/>
    <mergeCell ref="E11:F11"/>
    <mergeCell ref="A39:A42"/>
    <mergeCell ref="E31:F31"/>
    <mergeCell ref="E32:F32"/>
    <mergeCell ref="E33:F33"/>
    <mergeCell ref="E34:F34"/>
    <mergeCell ref="E30:F30"/>
    <mergeCell ref="E37:F37"/>
    <mergeCell ref="E27:F27"/>
    <mergeCell ref="E28:F28"/>
    <mergeCell ref="E46:F46"/>
    <mergeCell ref="E48:F48"/>
    <mergeCell ref="E39:F39"/>
    <mergeCell ref="E40:F40"/>
    <mergeCell ref="E41:F41"/>
    <mergeCell ref="E42:F42"/>
    <mergeCell ref="A45:G45"/>
    <mergeCell ref="E44:F44"/>
    <mergeCell ref="E43:F43"/>
  </mergeCells>
  <printOptions/>
  <pageMargins left="0.21" right="0.3937007874015748" top="0.65" bottom="0.62" header="0.49" footer="0.38"/>
  <pageSetup fitToHeight="6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Михайловна БРЯНЦЕВА</cp:lastModifiedBy>
  <cp:lastPrinted>2017-10-13T11:49:57Z</cp:lastPrinted>
  <dcterms:created xsi:type="dcterms:W3CDTF">1996-10-08T23:32:33Z</dcterms:created>
  <dcterms:modified xsi:type="dcterms:W3CDTF">2017-10-23T13:42:49Z</dcterms:modified>
  <cp:category/>
  <cp:version/>
  <cp:contentType/>
  <cp:contentStatus/>
</cp:coreProperties>
</file>