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v_terehova\Desktop\Проекты\Июль\"/>
    </mc:Choice>
  </mc:AlternateContent>
  <bookViews>
    <workbookView xWindow="-15" yWindow="-15" windowWidth="19200" windowHeight="18225" firstSheet="3" activeTab="3"/>
  </bookViews>
  <sheets>
    <sheet name="План реализации" sheetId="4" state="hidden" r:id="rId1"/>
    <sheet name="Характеристика объектов" sheetId="1" state="hidden" r:id="rId2"/>
    <sheet name="Фин.обеспечение" sheetId="2" state="hidden" r:id="rId3"/>
    <sheet name="Ленинградская область - показ" sheetId="5" r:id="rId4"/>
    <sheet name="Динамика показателя" sheetId="3" state="hidden" r:id="rId5"/>
  </sheets>
  <definedNames>
    <definedName name="_Hlk115090280" localSheetId="2">Фин.обеспечение!$F$9</definedName>
    <definedName name="_Hlk115090587" localSheetId="2">Фин.обеспечение!$A$12</definedName>
    <definedName name="_Hlk115091691" localSheetId="2">Фин.обеспечение!$A$17</definedName>
    <definedName name="_Hlk115092009" localSheetId="2">Фин.обеспечение!$A$27</definedName>
    <definedName name="_Hlk115101032" localSheetId="0">'План реализации'!$I$9</definedName>
    <definedName name="_Hlk120615071" localSheetId="4">'Динамика показателя'!#REF!</definedName>
    <definedName name="_Hlk120615133" localSheetId="4">'Динамика показателя'!$E$9</definedName>
    <definedName name="_xlnm.Print_Titles" localSheetId="4">'Динамика показателя'!$13:$13</definedName>
    <definedName name="_xlnm.Print_Titles" localSheetId="0">'План реализации'!$10:$10</definedName>
    <definedName name="_xlnm.Print_Titles" localSheetId="2">Фин.обеспечение!$11:$11</definedName>
    <definedName name="_xlnm.Print_Titles" localSheetId="1">'Характеристика объектов'!$9:$9</definedName>
    <definedName name="_xlnm.Print_Area" localSheetId="4">'Динамика показателя'!$A$1:$P$127</definedName>
    <definedName name="_xlnm.Print_Area" localSheetId="0">'План реализации'!$A$1:$I$107</definedName>
    <definedName name="_xlnm.Print_Area" localSheetId="1">'Характеристика объектов'!$A$1:$L$124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C38" i="4"/>
  <c r="C15" i="4"/>
  <c r="C11" i="4"/>
  <c r="C172" i="2" l="1"/>
  <c r="C402" i="2" l="1"/>
  <c r="C202" i="2"/>
  <c r="C167" i="2"/>
  <c r="C137" i="2"/>
  <c r="C107" i="2"/>
  <c r="F12" i="2" l="1"/>
  <c r="G23" i="2"/>
  <c r="J23" i="2"/>
  <c r="K23" i="2"/>
  <c r="M23" i="2"/>
  <c r="N23" i="2"/>
  <c r="O23" i="2"/>
  <c r="P23" i="2"/>
  <c r="Q23" i="2"/>
  <c r="S23" i="2"/>
  <c r="T23" i="2"/>
  <c r="V23" i="2"/>
  <c r="W23" i="2"/>
  <c r="J24" i="2"/>
  <c r="K24" i="2"/>
  <c r="M24" i="2"/>
  <c r="N24" i="2"/>
  <c r="P24" i="2"/>
  <c r="Q24" i="2"/>
  <c r="S24" i="2"/>
  <c r="T24" i="2"/>
  <c r="U24" i="2"/>
  <c r="V24" i="2"/>
  <c r="W24" i="2"/>
  <c r="J25" i="2"/>
  <c r="K25" i="2"/>
  <c r="M25" i="2"/>
  <c r="N25" i="2"/>
  <c r="P25" i="2"/>
  <c r="Q25" i="2"/>
  <c r="S25" i="2"/>
  <c r="T25" i="2"/>
  <c r="V25" i="2"/>
  <c r="W25" i="2"/>
  <c r="I26" i="2"/>
  <c r="J26" i="2"/>
  <c r="K26" i="2"/>
  <c r="M26" i="2"/>
  <c r="N26" i="2"/>
  <c r="P26" i="2"/>
  <c r="Q26" i="2"/>
  <c r="S26" i="2"/>
  <c r="T26" i="2"/>
  <c r="V26" i="2"/>
  <c r="W26" i="2"/>
  <c r="A27" i="2"/>
  <c r="B27" i="2"/>
  <c r="J27" i="2"/>
  <c r="K27" i="2"/>
  <c r="H27" i="2" s="1"/>
  <c r="M27" i="2"/>
  <c r="G27" i="2" s="1"/>
  <c r="N27" i="2"/>
  <c r="P27" i="2"/>
  <c r="Q27" i="2"/>
  <c r="S27" i="2"/>
  <c r="T27" i="2"/>
  <c r="U27" i="2"/>
  <c r="V27" i="2"/>
  <c r="W27" i="2"/>
  <c r="G28" i="2"/>
  <c r="H28" i="2"/>
  <c r="H23" i="2" s="1"/>
  <c r="I28" i="2"/>
  <c r="I23" i="2" s="1"/>
  <c r="L28" i="2"/>
  <c r="O28" i="2"/>
  <c r="O27" i="2" s="1"/>
  <c r="R28" i="2"/>
  <c r="R23" i="2" s="1"/>
  <c r="U28" i="2"/>
  <c r="U23" i="2" s="1"/>
  <c r="G29" i="2"/>
  <c r="H29" i="2"/>
  <c r="I29" i="2"/>
  <c r="I24" i="2" s="1"/>
  <c r="L29" i="2"/>
  <c r="O29" i="2"/>
  <c r="O24" i="2" s="1"/>
  <c r="R29" i="2"/>
  <c r="R24" i="2" s="1"/>
  <c r="U29" i="2"/>
  <c r="G30" i="2"/>
  <c r="G25" i="2" s="1"/>
  <c r="H30" i="2"/>
  <c r="H25" i="2" s="1"/>
  <c r="I30" i="2"/>
  <c r="L30" i="2"/>
  <c r="O30" i="2"/>
  <c r="O25" i="2" s="1"/>
  <c r="R30" i="2"/>
  <c r="R25" i="2" s="1"/>
  <c r="U30" i="2"/>
  <c r="U25" i="2" s="1"/>
  <c r="G31" i="2"/>
  <c r="G26" i="2" s="1"/>
  <c r="H31" i="2"/>
  <c r="H26" i="2" s="1"/>
  <c r="L31" i="2"/>
  <c r="F31" i="2" s="1"/>
  <c r="O31" i="2"/>
  <c r="R31" i="2"/>
  <c r="R26" i="2" s="1"/>
  <c r="U31" i="2"/>
  <c r="U26" i="2" s="1"/>
  <c r="A32" i="2"/>
  <c r="B32" i="2"/>
  <c r="C32" i="2"/>
  <c r="H32" i="2"/>
  <c r="J32" i="2"/>
  <c r="K32" i="2"/>
  <c r="M32" i="2"/>
  <c r="N32" i="2"/>
  <c r="P32" i="2"/>
  <c r="Q32" i="2"/>
  <c r="S32" i="2"/>
  <c r="T32" i="2"/>
  <c r="U32" i="2"/>
  <c r="V32" i="2"/>
  <c r="W32" i="2"/>
  <c r="F33" i="2"/>
  <c r="G33" i="2"/>
  <c r="H33" i="2"/>
  <c r="I33" i="2"/>
  <c r="L33" i="2"/>
  <c r="L32" i="2" s="1"/>
  <c r="O33" i="2"/>
  <c r="O32" i="2" s="1"/>
  <c r="R33" i="2"/>
  <c r="U33" i="2"/>
  <c r="F34" i="2"/>
  <c r="G34" i="2"/>
  <c r="G24" i="2" s="1"/>
  <c r="H34" i="2"/>
  <c r="H24" i="2" s="1"/>
  <c r="I34" i="2"/>
  <c r="L34" i="2"/>
  <c r="O34" i="2"/>
  <c r="R34" i="2"/>
  <c r="U34" i="2"/>
  <c r="F35" i="2"/>
  <c r="G35" i="2"/>
  <c r="H35" i="2"/>
  <c r="I35" i="2"/>
  <c r="I32" i="2" s="1"/>
  <c r="F32" i="2" s="1"/>
  <c r="L35" i="2"/>
  <c r="O35" i="2"/>
  <c r="R35" i="2"/>
  <c r="U35" i="2"/>
  <c r="F36" i="2"/>
  <c r="G36" i="2"/>
  <c r="H36" i="2"/>
  <c r="L36" i="2"/>
  <c r="L26" i="2" s="1"/>
  <c r="O36" i="2"/>
  <c r="R36" i="2"/>
  <c r="R32" i="2" s="1"/>
  <c r="U36" i="2"/>
  <c r="A37" i="2"/>
  <c r="B37" i="2"/>
  <c r="C37" i="2"/>
  <c r="J37" i="2"/>
  <c r="K37" i="2"/>
  <c r="M37" i="2"/>
  <c r="G37" i="2" s="1"/>
  <c r="N37" i="2"/>
  <c r="P37" i="2"/>
  <c r="Q37" i="2"/>
  <c r="S37" i="2"/>
  <c r="T37" i="2"/>
  <c r="U37" i="2"/>
  <c r="V37" i="2"/>
  <c r="W37" i="2"/>
  <c r="G38" i="2"/>
  <c r="H38" i="2"/>
  <c r="I38" i="2"/>
  <c r="L38" i="2"/>
  <c r="F38" i="2" s="1"/>
  <c r="O38" i="2"/>
  <c r="O37" i="2" s="1"/>
  <c r="R38" i="2"/>
  <c r="R37" i="2" s="1"/>
  <c r="U38" i="2"/>
  <c r="G39" i="2"/>
  <c r="H39" i="2"/>
  <c r="I39" i="2"/>
  <c r="L39" i="2"/>
  <c r="F39" i="2" s="1"/>
  <c r="O39" i="2"/>
  <c r="R39" i="2"/>
  <c r="U39" i="2"/>
  <c r="G40" i="2"/>
  <c r="H40" i="2"/>
  <c r="I40" i="2"/>
  <c r="L40" i="2"/>
  <c r="O40" i="2"/>
  <c r="R40" i="2"/>
  <c r="U40" i="2"/>
  <c r="G41" i="2"/>
  <c r="H41" i="2"/>
  <c r="L41" i="2"/>
  <c r="F41" i="2" s="1"/>
  <c r="O41" i="2"/>
  <c r="R41" i="2"/>
  <c r="U41" i="2"/>
  <c r="A42" i="2"/>
  <c r="B42" i="2"/>
  <c r="C42" i="2"/>
  <c r="H42" i="2"/>
  <c r="J42" i="2"/>
  <c r="K42" i="2"/>
  <c r="M42" i="2"/>
  <c r="N42" i="2"/>
  <c r="O42" i="2"/>
  <c r="P42" i="2"/>
  <c r="G42" i="2" s="1"/>
  <c r="Q42" i="2"/>
  <c r="S42" i="2"/>
  <c r="T42" i="2"/>
  <c r="V42" i="2"/>
  <c r="W42" i="2"/>
  <c r="F43" i="2"/>
  <c r="G43" i="2"/>
  <c r="H43" i="2"/>
  <c r="I43" i="2"/>
  <c r="L43" i="2"/>
  <c r="L42" i="2" s="1"/>
  <c r="O43" i="2"/>
  <c r="R43" i="2"/>
  <c r="U43" i="2"/>
  <c r="U42" i="2" s="1"/>
  <c r="F44" i="2"/>
  <c r="G44" i="2"/>
  <c r="H44" i="2"/>
  <c r="I44" i="2"/>
  <c r="I42" i="2" s="1"/>
  <c r="F42" i="2" s="1"/>
  <c r="L44" i="2"/>
  <c r="O44" i="2"/>
  <c r="R44" i="2"/>
  <c r="U44" i="2"/>
  <c r="F45" i="2"/>
  <c r="G45" i="2"/>
  <c r="H45" i="2"/>
  <c r="I45" i="2"/>
  <c r="L45" i="2"/>
  <c r="O45" i="2"/>
  <c r="R45" i="2"/>
  <c r="U45" i="2"/>
  <c r="F46" i="2"/>
  <c r="G46" i="2"/>
  <c r="H46" i="2"/>
  <c r="L46" i="2"/>
  <c r="O46" i="2"/>
  <c r="R46" i="2"/>
  <c r="R42" i="2" s="1"/>
  <c r="U46" i="2"/>
  <c r="W47" i="2"/>
  <c r="J48" i="2"/>
  <c r="J47" i="2" s="1"/>
  <c r="K48" i="2"/>
  <c r="M48" i="2"/>
  <c r="M47" i="2" s="1"/>
  <c r="N48" i="2"/>
  <c r="P48" i="2"/>
  <c r="P47" i="2" s="1"/>
  <c r="Q48" i="2"/>
  <c r="S48" i="2"/>
  <c r="T48" i="2"/>
  <c r="U48" i="2"/>
  <c r="V48" i="2"/>
  <c r="W48" i="2"/>
  <c r="J49" i="2"/>
  <c r="K49" i="2"/>
  <c r="K47" i="2" s="1"/>
  <c r="M49" i="2"/>
  <c r="N49" i="2"/>
  <c r="P49" i="2"/>
  <c r="Q49" i="2"/>
  <c r="S49" i="2"/>
  <c r="S47" i="2" s="1"/>
  <c r="T49" i="2"/>
  <c r="V49" i="2"/>
  <c r="W49" i="2"/>
  <c r="I50" i="2"/>
  <c r="J50" i="2"/>
  <c r="K50" i="2"/>
  <c r="M50" i="2"/>
  <c r="N50" i="2"/>
  <c r="N47" i="2" s="1"/>
  <c r="P50" i="2"/>
  <c r="Q50" i="2"/>
  <c r="Q47" i="2" s="1"/>
  <c r="S50" i="2"/>
  <c r="T50" i="2"/>
  <c r="V50" i="2"/>
  <c r="V47" i="2" s="1"/>
  <c r="W50" i="2"/>
  <c r="J51" i="2"/>
  <c r="K51" i="2"/>
  <c r="M51" i="2"/>
  <c r="N51" i="2"/>
  <c r="O51" i="2"/>
  <c r="P51" i="2"/>
  <c r="Q51" i="2"/>
  <c r="S51" i="2"/>
  <c r="T51" i="2"/>
  <c r="V51" i="2"/>
  <c r="W51" i="2"/>
  <c r="A52" i="2"/>
  <c r="B52" i="2"/>
  <c r="I52" i="2"/>
  <c r="J52" i="2"/>
  <c r="G52" i="2" s="1"/>
  <c r="K52" i="2"/>
  <c r="H52" i="2" s="1"/>
  <c r="M52" i="2"/>
  <c r="N52" i="2"/>
  <c r="P52" i="2"/>
  <c r="Q52" i="2"/>
  <c r="R52" i="2"/>
  <c r="S52" i="2"/>
  <c r="T52" i="2"/>
  <c r="V52" i="2"/>
  <c r="W52" i="2"/>
  <c r="G53" i="2"/>
  <c r="H53" i="2"/>
  <c r="H48" i="2" s="1"/>
  <c r="I53" i="2"/>
  <c r="I48" i="2" s="1"/>
  <c r="L53" i="2"/>
  <c r="L52" i="2" s="1"/>
  <c r="O53" i="2"/>
  <c r="R53" i="2"/>
  <c r="U53" i="2"/>
  <c r="G54" i="2"/>
  <c r="H54" i="2"/>
  <c r="H49" i="2" s="1"/>
  <c r="I54" i="2"/>
  <c r="I49" i="2" s="1"/>
  <c r="L54" i="2"/>
  <c r="L49" i="2" s="1"/>
  <c r="O54" i="2"/>
  <c r="R54" i="2"/>
  <c r="U54" i="2"/>
  <c r="U49" i="2" s="1"/>
  <c r="G55" i="2"/>
  <c r="G50" i="2" s="1"/>
  <c r="H55" i="2"/>
  <c r="H50" i="2" s="1"/>
  <c r="I55" i="2"/>
  <c r="F55" i="2" s="1"/>
  <c r="L55" i="2"/>
  <c r="L50" i="2" s="1"/>
  <c r="O55" i="2"/>
  <c r="R55" i="2"/>
  <c r="U55" i="2"/>
  <c r="U50" i="2" s="1"/>
  <c r="G56" i="2"/>
  <c r="H56" i="2"/>
  <c r="H51" i="2" s="1"/>
  <c r="L56" i="2"/>
  <c r="L51" i="2" s="1"/>
  <c r="O56" i="2"/>
  <c r="R56" i="2"/>
  <c r="U56" i="2"/>
  <c r="U52" i="2" s="1"/>
  <c r="A57" i="2"/>
  <c r="B57" i="2"/>
  <c r="J57" i="2"/>
  <c r="G57" i="2" s="1"/>
  <c r="K57" i="2"/>
  <c r="M57" i="2"/>
  <c r="N57" i="2"/>
  <c r="H57" i="2" s="1"/>
  <c r="P57" i="2"/>
  <c r="Q57" i="2"/>
  <c r="S57" i="2"/>
  <c r="T57" i="2"/>
  <c r="U57" i="2"/>
  <c r="V57" i="2"/>
  <c r="W57" i="2"/>
  <c r="G58" i="2"/>
  <c r="H58" i="2"/>
  <c r="I58" i="2"/>
  <c r="L58" i="2"/>
  <c r="O58" i="2"/>
  <c r="O57" i="2" s="1"/>
  <c r="R58" i="2"/>
  <c r="U58" i="2"/>
  <c r="G59" i="2"/>
  <c r="H59" i="2"/>
  <c r="I59" i="2"/>
  <c r="L59" i="2"/>
  <c r="O59" i="2"/>
  <c r="R59" i="2"/>
  <c r="U59" i="2"/>
  <c r="G60" i="2"/>
  <c r="H60" i="2"/>
  <c r="I60" i="2"/>
  <c r="I57" i="2" s="1"/>
  <c r="L60" i="2"/>
  <c r="O60" i="2"/>
  <c r="R60" i="2"/>
  <c r="U60" i="2"/>
  <c r="G61" i="2"/>
  <c r="H61" i="2"/>
  <c r="I61" i="2"/>
  <c r="I51" i="2" s="1"/>
  <c r="L61" i="2"/>
  <c r="O61" i="2"/>
  <c r="R61" i="2"/>
  <c r="U61" i="2"/>
  <c r="A62" i="2"/>
  <c r="B62" i="2"/>
  <c r="I62" i="2"/>
  <c r="J62" i="2"/>
  <c r="K62" i="2"/>
  <c r="M62" i="2"/>
  <c r="G62" i="2" s="1"/>
  <c r="N62" i="2"/>
  <c r="P62" i="2"/>
  <c r="Q62" i="2"/>
  <c r="H62" i="2" s="1"/>
  <c r="S62" i="2"/>
  <c r="T62" i="2"/>
  <c r="V62" i="2"/>
  <c r="W62" i="2"/>
  <c r="F63" i="2"/>
  <c r="G63" i="2"/>
  <c r="H63" i="2"/>
  <c r="I63" i="2"/>
  <c r="L63" i="2"/>
  <c r="L62" i="2" s="1"/>
  <c r="O63" i="2"/>
  <c r="O62" i="2" s="1"/>
  <c r="R63" i="2"/>
  <c r="R62" i="2" s="1"/>
  <c r="U63" i="2"/>
  <c r="U62" i="2" s="1"/>
  <c r="F64" i="2"/>
  <c r="G64" i="2"/>
  <c r="H64" i="2"/>
  <c r="I64" i="2"/>
  <c r="L64" i="2"/>
  <c r="O64" i="2"/>
  <c r="R64" i="2"/>
  <c r="U64" i="2"/>
  <c r="F65" i="2"/>
  <c r="G65" i="2"/>
  <c r="H65" i="2"/>
  <c r="I65" i="2"/>
  <c r="L65" i="2"/>
  <c r="O65" i="2"/>
  <c r="R65" i="2"/>
  <c r="U65" i="2"/>
  <c r="F66" i="2"/>
  <c r="G66" i="2"/>
  <c r="H66" i="2"/>
  <c r="L66" i="2"/>
  <c r="O66" i="2"/>
  <c r="R66" i="2"/>
  <c r="U66" i="2"/>
  <c r="A67" i="2"/>
  <c r="B67" i="2"/>
  <c r="J67" i="2"/>
  <c r="K67" i="2"/>
  <c r="H67" i="2" s="1"/>
  <c r="M67" i="2"/>
  <c r="G67" i="2" s="1"/>
  <c r="N67" i="2"/>
  <c r="P67" i="2"/>
  <c r="Q67" i="2"/>
  <c r="S67" i="2"/>
  <c r="T67" i="2"/>
  <c r="U67" i="2"/>
  <c r="V67" i="2"/>
  <c r="W67" i="2"/>
  <c r="G68" i="2"/>
  <c r="H68" i="2"/>
  <c r="I68" i="2"/>
  <c r="L68" i="2"/>
  <c r="L67" i="2" s="1"/>
  <c r="O68" i="2"/>
  <c r="O67" i="2" s="1"/>
  <c r="R68" i="2"/>
  <c r="R67" i="2" s="1"/>
  <c r="U68" i="2"/>
  <c r="G69" i="2"/>
  <c r="H69" i="2"/>
  <c r="I69" i="2"/>
  <c r="L69" i="2"/>
  <c r="O69" i="2"/>
  <c r="R69" i="2"/>
  <c r="U69" i="2"/>
  <c r="G70" i="2"/>
  <c r="H70" i="2"/>
  <c r="I70" i="2"/>
  <c r="L70" i="2"/>
  <c r="O70" i="2"/>
  <c r="R70" i="2"/>
  <c r="U70" i="2"/>
  <c r="G71" i="2"/>
  <c r="H71" i="2"/>
  <c r="L71" i="2"/>
  <c r="O71" i="2"/>
  <c r="R71" i="2"/>
  <c r="U71" i="2"/>
  <c r="A72" i="2"/>
  <c r="B72" i="2"/>
  <c r="C72" i="2"/>
  <c r="I72" i="2"/>
  <c r="J72" i="2"/>
  <c r="K72" i="2"/>
  <c r="M72" i="2"/>
  <c r="G72" i="2" s="1"/>
  <c r="N72" i="2"/>
  <c r="P72" i="2"/>
  <c r="Q72" i="2"/>
  <c r="H72" i="2" s="1"/>
  <c r="S72" i="2"/>
  <c r="T72" i="2"/>
  <c r="U72" i="2"/>
  <c r="V72" i="2"/>
  <c r="W72" i="2"/>
  <c r="F73" i="2"/>
  <c r="G73" i="2"/>
  <c r="H73" i="2"/>
  <c r="I73" i="2"/>
  <c r="L73" i="2"/>
  <c r="L72" i="2" s="1"/>
  <c r="O73" i="2"/>
  <c r="O72" i="2" s="1"/>
  <c r="R73" i="2"/>
  <c r="R72" i="2" s="1"/>
  <c r="U73" i="2"/>
  <c r="F74" i="2"/>
  <c r="G74" i="2"/>
  <c r="H74" i="2"/>
  <c r="I74" i="2"/>
  <c r="L74" i="2"/>
  <c r="O74" i="2"/>
  <c r="R74" i="2"/>
  <c r="U74" i="2"/>
  <c r="G75" i="2"/>
  <c r="H75" i="2"/>
  <c r="I75" i="2"/>
  <c r="L75" i="2"/>
  <c r="O75" i="2"/>
  <c r="F75" i="2" s="1"/>
  <c r="R75" i="2"/>
  <c r="U75" i="2"/>
  <c r="G76" i="2"/>
  <c r="H76" i="2"/>
  <c r="L76" i="2"/>
  <c r="O76" i="2"/>
  <c r="R76" i="2"/>
  <c r="F76" i="2" s="1"/>
  <c r="U76" i="2"/>
  <c r="A77" i="2"/>
  <c r="B77" i="2"/>
  <c r="I77" i="2"/>
  <c r="J77" i="2"/>
  <c r="K77" i="2"/>
  <c r="M77" i="2"/>
  <c r="N77" i="2"/>
  <c r="P77" i="2"/>
  <c r="Q77" i="2"/>
  <c r="H77" i="2" s="1"/>
  <c r="S77" i="2"/>
  <c r="T77" i="2"/>
  <c r="U77" i="2"/>
  <c r="V77" i="2"/>
  <c r="W77" i="2"/>
  <c r="G78" i="2"/>
  <c r="H78" i="2"/>
  <c r="I78" i="2"/>
  <c r="L78" i="2"/>
  <c r="F78" i="2" s="1"/>
  <c r="O78" i="2"/>
  <c r="R78" i="2"/>
  <c r="R77" i="2" s="1"/>
  <c r="U78" i="2"/>
  <c r="G79" i="2"/>
  <c r="H79" i="2"/>
  <c r="I79" i="2"/>
  <c r="L79" i="2"/>
  <c r="O79" i="2"/>
  <c r="R79" i="2"/>
  <c r="U79" i="2"/>
  <c r="G80" i="2"/>
  <c r="H80" i="2"/>
  <c r="I80" i="2"/>
  <c r="L80" i="2"/>
  <c r="O80" i="2"/>
  <c r="R80" i="2"/>
  <c r="U80" i="2"/>
  <c r="G81" i="2"/>
  <c r="H81" i="2"/>
  <c r="L81" i="2"/>
  <c r="O81" i="2"/>
  <c r="F81" i="2" s="1"/>
  <c r="R81" i="2"/>
  <c r="U81" i="2"/>
  <c r="A82" i="2"/>
  <c r="B82" i="2"/>
  <c r="I82" i="2"/>
  <c r="J82" i="2"/>
  <c r="K82" i="2"/>
  <c r="M82" i="2"/>
  <c r="G82" i="2" s="1"/>
  <c r="N82" i="2"/>
  <c r="P82" i="2"/>
  <c r="Q82" i="2"/>
  <c r="H82" i="2" s="1"/>
  <c r="S82" i="2"/>
  <c r="T82" i="2"/>
  <c r="U82" i="2"/>
  <c r="V82" i="2"/>
  <c r="W82" i="2"/>
  <c r="G83" i="2"/>
  <c r="H83" i="2"/>
  <c r="I83" i="2"/>
  <c r="L83" i="2"/>
  <c r="L82" i="2" s="1"/>
  <c r="O83" i="2"/>
  <c r="O82" i="2" s="1"/>
  <c r="R83" i="2"/>
  <c r="R82" i="2" s="1"/>
  <c r="U83" i="2"/>
  <c r="G84" i="2"/>
  <c r="H84" i="2"/>
  <c r="I84" i="2"/>
  <c r="L84" i="2"/>
  <c r="O84" i="2"/>
  <c r="F84" i="2" s="1"/>
  <c r="R84" i="2"/>
  <c r="U84" i="2"/>
  <c r="G85" i="2"/>
  <c r="H85" i="2"/>
  <c r="I85" i="2"/>
  <c r="L85" i="2"/>
  <c r="O85" i="2"/>
  <c r="F85" i="2" s="1"/>
  <c r="R85" i="2"/>
  <c r="U85" i="2"/>
  <c r="G86" i="2"/>
  <c r="H86" i="2"/>
  <c r="L86" i="2"/>
  <c r="O86" i="2"/>
  <c r="R86" i="2"/>
  <c r="F86" i="2" s="1"/>
  <c r="U86" i="2"/>
  <c r="A87" i="2"/>
  <c r="B87" i="2"/>
  <c r="C87" i="2"/>
  <c r="I87" i="2"/>
  <c r="J87" i="2"/>
  <c r="K87" i="2"/>
  <c r="M87" i="2"/>
  <c r="G87" i="2" s="1"/>
  <c r="N87" i="2"/>
  <c r="P87" i="2"/>
  <c r="Q87" i="2"/>
  <c r="H87" i="2" s="1"/>
  <c r="S87" i="2"/>
  <c r="T87" i="2"/>
  <c r="U87" i="2"/>
  <c r="V87" i="2"/>
  <c r="W87" i="2"/>
  <c r="G88" i="2"/>
  <c r="H88" i="2"/>
  <c r="I88" i="2"/>
  <c r="L88" i="2"/>
  <c r="F88" i="2" s="1"/>
  <c r="O88" i="2"/>
  <c r="R88" i="2"/>
  <c r="U88" i="2"/>
  <c r="G89" i="2"/>
  <c r="H89" i="2"/>
  <c r="I89" i="2"/>
  <c r="L89" i="2"/>
  <c r="O89" i="2"/>
  <c r="R89" i="2"/>
  <c r="U89" i="2"/>
  <c r="G90" i="2"/>
  <c r="H90" i="2"/>
  <c r="I90" i="2"/>
  <c r="L90" i="2"/>
  <c r="O90" i="2"/>
  <c r="R90" i="2"/>
  <c r="U90" i="2"/>
  <c r="G91" i="2"/>
  <c r="H91" i="2"/>
  <c r="L91" i="2"/>
  <c r="O91" i="2"/>
  <c r="R91" i="2"/>
  <c r="U91" i="2"/>
  <c r="A92" i="2"/>
  <c r="B92" i="2"/>
  <c r="C92" i="2"/>
  <c r="I92" i="2"/>
  <c r="J92" i="2"/>
  <c r="G92" i="2" s="1"/>
  <c r="K92" i="2"/>
  <c r="M92" i="2"/>
  <c r="N92" i="2"/>
  <c r="P92" i="2"/>
  <c r="Q92" i="2"/>
  <c r="H92" i="2" s="1"/>
  <c r="S92" i="2"/>
  <c r="T92" i="2"/>
  <c r="U92" i="2"/>
  <c r="V92" i="2"/>
  <c r="W92" i="2"/>
  <c r="G93" i="2"/>
  <c r="H93" i="2"/>
  <c r="I93" i="2"/>
  <c r="L93" i="2"/>
  <c r="L92" i="2" s="1"/>
  <c r="O93" i="2"/>
  <c r="O92" i="2" s="1"/>
  <c r="R93" i="2"/>
  <c r="R92" i="2" s="1"/>
  <c r="U93" i="2"/>
  <c r="G94" i="2"/>
  <c r="H94" i="2"/>
  <c r="I94" i="2"/>
  <c r="L94" i="2"/>
  <c r="O94" i="2"/>
  <c r="F94" i="2" s="1"/>
  <c r="R94" i="2"/>
  <c r="U94" i="2"/>
  <c r="G95" i="2"/>
  <c r="H95" i="2"/>
  <c r="I95" i="2"/>
  <c r="L95" i="2"/>
  <c r="O95" i="2"/>
  <c r="F95" i="2" s="1"/>
  <c r="R95" i="2"/>
  <c r="U95" i="2"/>
  <c r="G96" i="2"/>
  <c r="H96" i="2"/>
  <c r="L96" i="2"/>
  <c r="O96" i="2"/>
  <c r="R96" i="2"/>
  <c r="F96" i="2" s="1"/>
  <c r="U96" i="2"/>
  <c r="J98" i="2"/>
  <c r="J97" i="2" s="1"/>
  <c r="K98" i="2"/>
  <c r="K97" i="2" s="1"/>
  <c r="M98" i="2"/>
  <c r="M97" i="2" s="1"/>
  <c r="N98" i="2"/>
  <c r="N97" i="2" s="1"/>
  <c r="P98" i="2"/>
  <c r="Q98" i="2"/>
  <c r="Q97" i="2" s="1"/>
  <c r="S98" i="2"/>
  <c r="S97" i="2" s="1"/>
  <c r="T98" i="2"/>
  <c r="V98" i="2"/>
  <c r="V97" i="2" s="1"/>
  <c r="W98" i="2"/>
  <c r="J99" i="2"/>
  <c r="K99" i="2"/>
  <c r="M99" i="2"/>
  <c r="N99" i="2"/>
  <c r="P99" i="2"/>
  <c r="Q99" i="2"/>
  <c r="S99" i="2"/>
  <c r="T99" i="2"/>
  <c r="T97" i="2" s="1"/>
  <c r="V99" i="2"/>
  <c r="W99" i="2"/>
  <c r="W97" i="2" s="1"/>
  <c r="J100" i="2"/>
  <c r="K100" i="2"/>
  <c r="M100" i="2"/>
  <c r="N100" i="2"/>
  <c r="P100" i="2"/>
  <c r="Q100" i="2"/>
  <c r="R100" i="2"/>
  <c r="S100" i="2"/>
  <c r="T100" i="2"/>
  <c r="V100" i="2"/>
  <c r="W100" i="2"/>
  <c r="H101" i="2"/>
  <c r="J101" i="2"/>
  <c r="K101" i="2"/>
  <c r="M101" i="2"/>
  <c r="N101" i="2"/>
  <c r="P101" i="2"/>
  <c r="P97" i="2" s="1"/>
  <c r="Q101" i="2"/>
  <c r="S101" i="2"/>
  <c r="T101" i="2"/>
  <c r="V101" i="2"/>
  <c r="W101" i="2"/>
  <c r="A102" i="2"/>
  <c r="B102" i="2"/>
  <c r="C102" i="2"/>
  <c r="J102" i="2"/>
  <c r="K102" i="2"/>
  <c r="H102" i="2" s="1"/>
  <c r="M102" i="2"/>
  <c r="N102" i="2"/>
  <c r="P102" i="2"/>
  <c r="Q102" i="2"/>
  <c r="S102" i="2"/>
  <c r="G102" i="2" s="1"/>
  <c r="T102" i="2"/>
  <c r="V102" i="2"/>
  <c r="W102" i="2"/>
  <c r="G103" i="2"/>
  <c r="G98" i="2" s="1"/>
  <c r="H103" i="2"/>
  <c r="H98" i="2" s="1"/>
  <c r="H97" i="2" s="1"/>
  <c r="I103" i="2"/>
  <c r="L103" i="2"/>
  <c r="L102" i="2" s="1"/>
  <c r="O103" i="2"/>
  <c r="R103" i="2"/>
  <c r="U103" i="2"/>
  <c r="U102" i="2" s="1"/>
  <c r="G104" i="2"/>
  <c r="G99" i="2" s="1"/>
  <c r="H104" i="2"/>
  <c r="H99" i="2" s="1"/>
  <c r="I104" i="2"/>
  <c r="L104" i="2"/>
  <c r="O104" i="2"/>
  <c r="R104" i="2"/>
  <c r="R102" i="2" s="1"/>
  <c r="U104" i="2"/>
  <c r="G105" i="2"/>
  <c r="G100" i="2" s="1"/>
  <c r="H105" i="2"/>
  <c r="H100" i="2" s="1"/>
  <c r="I105" i="2"/>
  <c r="L105" i="2"/>
  <c r="O105" i="2"/>
  <c r="R105" i="2"/>
  <c r="U105" i="2"/>
  <c r="G106" i="2"/>
  <c r="G101" i="2" s="1"/>
  <c r="H106" i="2"/>
  <c r="L106" i="2"/>
  <c r="O106" i="2"/>
  <c r="O102" i="2" s="1"/>
  <c r="R106" i="2"/>
  <c r="U106" i="2"/>
  <c r="A107" i="2"/>
  <c r="B107" i="2"/>
  <c r="G107" i="2"/>
  <c r="J107" i="2"/>
  <c r="K107" i="2"/>
  <c r="M107" i="2"/>
  <c r="N107" i="2"/>
  <c r="O107" i="2"/>
  <c r="P107" i="2"/>
  <c r="Q107" i="2"/>
  <c r="S107" i="2"/>
  <c r="T107" i="2"/>
  <c r="V107" i="2"/>
  <c r="W107" i="2"/>
  <c r="G108" i="2"/>
  <c r="H108" i="2"/>
  <c r="I108" i="2"/>
  <c r="F108" i="2" s="1"/>
  <c r="L108" i="2"/>
  <c r="L107" i="2" s="1"/>
  <c r="O108" i="2"/>
  <c r="R108" i="2"/>
  <c r="R107" i="2" s="1"/>
  <c r="U108" i="2"/>
  <c r="G109" i="2"/>
  <c r="H109" i="2"/>
  <c r="I109" i="2"/>
  <c r="F109" i="2" s="1"/>
  <c r="L109" i="2"/>
  <c r="O109" i="2"/>
  <c r="R109" i="2"/>
  <c r="U109" i="2"/>
  <c r="G110" i="2"/>
  <c r="H110" i="2"/>
  <c r="I110" i="2"/>
  <c r="F110" i="2" s="1"/>
  <c r="L110" i="2"/>
  <c r="O110" i="2"/>
  <c r="R110" i="2"/>
  <c r="U110" i="2"/>
  <c r="G111" i="2"/>
  <c r="H111" i="2"/>
  <c r="L111" i="2"/>
  <c r="F111" i="2" s="1"/>
  <c r="O111" i="2"/>
  <c r="R111" i="2"/>
  <c r="U111" i="2"/>
  <c r="A112" i="2"/>
  <c r="B112" i="2"/>
  <c r="C112" i="2"/>
  <c r="J112" i="2"/>
  <c r="K112" i="2"/>
  <c r="H112" i="2" s="1"/>
  <c r="M112" i="2"/>
  <c r="G112" i="2" s="1"/>
  <c r="N112" i="2"/>
  <c r="P112" i="2"/>
  <c r="Q112" i="2"/>
  <c r="S112" i="2"/>
  <c r="T112" i="2"/>
  <c r="U112" i="2"/>
  <c r="V112" i="2"/>
  <c r="W112" i="2"/>
  <c r="G113" i="2"/>
  <c r="H113" i="2"/>
  <c r="I113" i="2"/>
  <c r="L113" i="2"/>
  <c r="O113" i="2"/>
  <c r="O112" i="2" s="1"/>
  <c r="R113" i="2"/>
  <c r="R112" i="2" s="1"/>
  <c r="U113" i="2"/>
  <c r="G114" i="2"/>
  <c r="H114" i="2"/>
  <c r="I114" i="2"/>
  <c r="F114" i="2" s="1"/>
  <c r="L114" i="2"/>
  <c r="O114" i="2"/>
  <c r="R114" i="2"/>
  <c r="U114" i="2"/>
  <c r="G115" i="2"/>
  <c r="H115" i="2"/>
  <c r="I115" i="2"/>
  <c r="F115" i="2" s="1"/>
  <c r="L115" i="2"/>
  <c r="O115" i="2"/>
  <c r="R115" i="2"/>
  <c r="U115" i="2"/>
  <c r="G116" i="2"/>
  <c r="H116" i="2"/>
  <c r="L116" i="2"/>
  <c r="F116" i="2" s="1"/>
  <c r="O116" i="2"/>
  <c r="R116" i="2"/>
  <c r="U116" i="2"/>
  <c r="A117" i="2"/>
  <c r="B117" i="2"/>
  <c r="C117" i="2"/>
  <c r="G117" i="2"/>
  <c r="J117" i="2"/>
  <c r="K117" i="2"/>
  <c r="H117" i="2" s="1"/>
  <c r="M117" i="2"/>
  <c r="N117" i="2"/>
  <c r="O117" i="2"/>
  <c r="P117" i="2"/>
  <c r="Q117" i="2"/>
  <c r="S117" i="2"/>
  <c r="T117" i="2"/>
  <c r="V117" i="2"/>
  <c r="W117" i="2"/>
  <c r="G118" i="2"/>
  <c r="H118" i="2"/>
  <c r="I118" i="2"/>
  <c r="L118" i="2"/>
  <c r="L117" i="2" s="1"/>
  <c r="O118" i="2"/>
  <c r="O98" i="2" s="1"/>
  <c r="R118" i="2"/>
  <c r="R117" i="2" s="1"/>
  <c r="U118" i="2"/>
  <c r="G119" i="2"/>
  <c r="I119" i="2"/>
  <c r="F119" i="2" s="1"/>
  <c r="L119" i="2"/>
  <c r="O119" i="2"/>
  <c r="O99" i="2" s="1"/>
  <c r="R119" i="2"/>
  <c r="R99" i="2" s="1"/>
  <c r="U119" i="2"/>
  <c r="U99" i="2" s="1"/>
  <c r="F120" i="2"/>
  <c r="G120" i="2"/>
  <c r="H120" i="2"/>
  <c r="I120" i="2"/>
  <c r="I117" i="2" s="1"/>
  <c r="L120" i="2"/>
  <c r="O120" i="2"/>
  <c r="O100" i="2" s="1"/>
  <c r="R120" i="2"/>
  <c r="U120" i="2"/>
  <c r="U100" i="2" s="1"/>
  <c r="F121" i="2"/>
  <c r="G121" i="2"/>
  <c r="H121" i="2"/>
  <c r="L121" i="2"/>
  <c r="O121" i="2"/>
  <c r="R121" i="2"/>
  <c r="R101" i="2" s="1"/>
  <c r="U121" i="2"/>
  <c r="U101" i="2" s="1"/>
  <c r="A122" i="2"/>
  <c r="B122" i="2"/>
  <c r="C122" i="2"/>
  <c r="I122" i="2"/>
  <c r="J122" i="2"/>
  <c r="G122" i="2" s="1"/>
  <c r="K122" i="2"/>
  <c r="M122" i="2"/>
  <c r="N122" i="2"/>
  <c r="H122" i="2" s="1"/>
  <c r="P122" i="2"/>
  <c r="Q122" i="2"/>
  <c r="S122" i="2"/>
  <c r="T122" i="2"/>
  <c r="V122" i="2"/>
  <c r="W122" i="2"/>
  <c r="G123" i="2"/>
  <c r="H123" i="2"/>
  <c r="I123" i="2"/>
  <c r="L123" i="2"/>
  <c r="O123" i="2"/>
  <c r="O122" i="2" s="1"/>
  <c r="R123" i="2"/>
  <c r="R122" i="2" s="1"/>
  <c r="U123" i="2"/>
  <c r="G124" i="2"/>
  <c r="H124" i="2"/>
  <c r="I124" i="2"/>
  <c r="L124" i="2"/>
  <c r="F124" i="2" s="1"/>
  <c r="O124" i="2"/>
  <c r="R124" i="2"/>
  <c r="U124" i="2"/>
  <c r="U122" i="2" s="1"/>
  <c r="G125" i="2"/>
  <c r="H125" i="2"/>
  <c r="I125" i="2"/>
  <c r="L125" i="2"/>
  <c r="F125" i="2" s="1"/>
  <c r="O125" i="2"/>
  <c r="R125" i="2"/>
  <c r="U125" i="2"/>
  <c r="G126" i="2"/>
  <c r="H126" i="2"/>
  <c r="I126" i="2"/>
  <c r="I101" i="2" s="1"/>
  <c r="O126" i="2"/>
  <c r="F126" i="2" s="1"/>
  <c r="R126" i="2"/>
  <c r="U126" i="2"/>
  <c r="A127" i="2"/>
  <c r="B127" i="2"/>
  <c r="C127" i="2"/>
  <c r="H127" i="2"/>
  <c r="J127" i="2"/>
  <c r="K127" i="2"/>
  <c r="M127" i="2"/>
  <c r="N127" i="2"/>
  <c r="P127" i="2"/>
  <c r="Q127" i="2"/>
  <c r="S127" i="2"/>
  <c r="T127" i="2"/>
  <c r="U127" i="2"/>
  <c r="V127" i="2"/>
  <c r="W127" i="2"/>
  <c r="F128" i="2"/>
  <c r="G128" i="2"/>
  <c r="H128" i="2"/>
  <c r="I128" i="2"/>
  <c r="I127" i="2" s="1"/>
  <c r="L128" i="2"/>
  <c r="L127" i="2" s="1"/>
  <c r="O128" i="2"/>
  <c r="O127" i="2" s="1"/>
  <c r="R128" i="2"/>
  <c r="R127" i="2" s="1"/>
  <c r="U128" i="2"/>
  <c r="F129" i="2"/>
  <c r="G129" i="2"/>
  <c r="H129" i="2"/>
  <c r="I129" i="2"/>
  <c r="L129" i="2"/>
  <c r="O129" i="2"/>
  <c r="R129" i="2"/>
  <c r="U129" i="2"/>
  <c r="F130" i="2"/>
  <c r="G130" i="2"/>
  <c r="H130" i="2"/>
  <c r="I130" i="2"/>
  <c r="L130" i="2"/>
  <c r="O130" i="2"/>
  <c r="R130" i="2"/>
  <c r="U130" i="2"/>
  <c r="F131" i="2"/>
  <c r="G131" i="2"/>
  <c r="H131" i="2"/>
  <c r="L131" i="2"/>
  <c r="O131" i="2"/>
  <c r="R131" i="2"/>
  <c r="U131" i="2"/>
  <c r="A132" i="2"/>
  <c r="B132" i="2"/>
  <c r="C132" i="2"/>
  <c r="I132" i="2"/>
  <c r="J132" i="2"/>
  <c r="G132" i="2" s="1"/>
  <c r="K132" i="2"/>
  <c r="M132" i="2"/>
  <c r="N132" i="2"/>
  <c r="P132" i="2"/>
  <c r="Q132" i="2"/>
  <c r="H132" i="2" s="1"/>
  <c r="S132" i="2"/>
  <c r="T132" i="2"/>
  <c r="V132" i="2"/>
  <c r="W132" i="2"/>
  <c r="G133" i="2"/>
  <c r="H133" i="2"/>
  <c r="I133" i="2"/>
  <c r="L133" i="2"/>
  <c r="O133" i="2"/>
  <c r="R133" i="2"/>
  <c r="R132" i="2" s="1"/>
  <c r="U133" i="2"/>
  <c r="G134" i="2"/>
  <c r="H134" i="2"/>
  <c r="I134" i="2"/>
  <c r="L134" i="2"/>
  <c r="F134" i="2" s="1"/>
  <c r="O134" i="2"/>
  <c r="R134" i="2"/>
  <c r="U134" i="2"/>
  <c r="G135" i="2"/>
  <c r="H135" i="2"/>
  <c r="I135" i="2"/>
  <c r="L135" i="2"/>
  <c r="F135" i="2" s="1"/>
  <c r="O135" i="2"/>
  <c r="R135" i="2"/>
  <c r="U135" i="2"/>
  <c r="U132" i="2" s="1"/>
  <c r="G136" i="2"/>
  <c r="H136" i="2"/>
  <c r="L136" i="2"/>
  <c r="O136" i="2"/>
  <c r="F136" i="2" s="1"/>
  <c r="R136" i="2"/>
  <c r="U136" i="2"/>
  <c r="A137" i="2"/>
  <c r="B137" i="2"/>
  <c r="H137" i="2"/>
  <c r="J137" i="2"/>
  <c r="K137" i="2"/>
  <c r="M137" i="2"/>
  <c r="N137" i="2"/>
  <c r="P137" i="2"/>
  <c r="Q137" i="2"/>
  <c r="S137" i="2"/>
  <c r="T137" i="2"/>
  <c r="U137" i="2"/>
  <c r="V137" i="2"/>
  <c r="W137" i="2"/>
  <c r="F138" i="2"/>
  <c r="G138" i="2"/>
  <c r="H138" i="2"/>
  <c r="I138" i="2"/>
  <c r="L138" i="2"/>
  <c r="L137" i="2" s="1"/>
  <c r="O138" i="2"/>
  <c r="O137" i="2" s="1"/>
  <c r="R138" i="2"/>
  <c r="R137" i="2" s="1"/>
  <c r="U138" i="2"/>
  <c r="F139" i="2"/>
  <c r="G139" i="2"/>
  <c r="H139" i="2"/>
  <c r="I139" i="2"/>
  <c r="I137" i="2" s="1"/>
  <c r="L139" i="2"/>
  <c r="O139" i="2"/>
  <c r="R139" i="2"/>
  <c r="U139" i="2"/>
  <c r="F140" i="2"/>
  <c r="G140" i="2"/>
  <c r="H140" i="2"/>
  <c r="I140" i="2"/>
  <c r="L140" i="2"/>
  <c r="O140" i="2"/>
  <c r="R140" i="2"/>
  <c r="U140" i="2"/>
  <c r="F141" i="2"/>
  <c r="G141" i="2"/>
  <c r="H141" i="2"/>
  <c r="I141" i="2"/>
  <c r="O141" i="2"/>
  <c r="R141" i="2"/>
  <c r="U141" i="2"/>
  <c r="W142" i="2"/>
  <c r="J143" i="2"/>
  <c r="J142" i="2" s="1"/>
  <c r="K143" i="2"/>
  <c r="M143" i="2"/>
  <c r="M142" i="2" s="1"/>
  <c r="N143" i="2"/>
  <c r="N142" i="2" s="1"/>
  <c r="P143" i="2"/>
  <c r="P142" i="2" s="1"/>
  <c r="Q143" i="2"/>
  <c r="S143" i="2"/>
  <c r="S142" i="2" s="1"/>
  <c r="T143" i="2"/>
  <c r="V143" i="2"/>
  <c r="V142" i="2" s="1"/>
  <c r="W143" i="2"/>
  <c r="J144" i="2"/>
  <c r="K144" i="2"/>
  <c r="M144" i="2"/>
  <c r="N144" i="2"/>
  <c r="P144" i="2"/>
  <c r="Q144" i="2"/>
  <c r="S144" i="2"/>
  <c r="T144" i="2"/>
  <c r="V144" i="2"/>
  <c r="W144" i="2"/>
  <c r="J145" i="2"/>
  <c r="K145" i="2"/>
  <c r="M145" i="2"/>
  <c r="N145" i="2"/>
  <c r="P145" i="2"/>
  <c r="Q145" i="2"/>
  <c r="S145" i="2"/>
  <c r="T145" i="2"/>
  <c r="T142" i="2" s="1"/>
  <c r="V145" i="2"/>
  <c r="W145" i="2"/>
  <c r="J146" i="2"/>
  <c r="K146" i="2"/>
  <c r="M146" i="2"/>
  <c r="N146" i="2"/>
  <c r="P146" i="2"/>
  <c r="Q146" i="2"/>
  <c r="S146" i="2"/>
  <c r="T146" i="2"/>
  <c r="V146" i="2"/>
  <c r="W146" i="2"/>
  <c r="A147" i="2"/>
  <c r="B147" i="2"/>
  <c r="J147" i="2"/>
  <c r="G147" i="2" s="1"/>
  <c r="K147" i="2"/>
  <c r="H147" i="2" s="1"/>
  <c r="M147" i="2"/>
  <c r="N147" i="2"/>
  <c r="P147" i="2"/>
  <c r="Q147" i="2"/>
  <c r="R147" i="2"/>
  <c r="S147" i="2"/>
  <c r="T147" i="2"/>
  <c r="V147" i="2"/>
  <c r="W147" i="2"/>
  <c r="G148" i="2"/>
  <c r="H148" i="2"/>
  <c r="I148" i="2"/>
  <c r="L148" i="2"/>
  <c r="L147" i="2" s="1"/>
  <c r="O148" i="2"/>
  <c r="R148" i="2"/>
  <c r="R143" i="2" s="1"/>
  <c r="U148" i="2"/>
  <c r="U147" i="2" s="1"/>
  <c r="G149" i="2"/>
  <c r="H149" i="2"/>
  <c r="I149" i="2"/>
  <c r="L149" i="2"/>
  <c r="O149" i="2"/>
  <c r="R149" i="2"/>
  <c r="U149" i="2"/>
  <c r="U144" i="2" s="1"/>
  <c r="G150" i="2"/>
  <c r="H150" i="2"/>
  <c r="I150" i="2"/>
  <c r="F150" i="2" s="1"/>
  <c r="L150" i="2"/>
  <c r="O150" i="2"/>
  <c r="R150" i="2"/>
  <c r="U150" i="2"/>
  <c r="G151" i="2"/>
  <c r="H151" i="2"/>
  <c r="I151" i="2"/>
  <c r="O151" i="2"/>
  <c r="R151" i="2"/>
  <c r="U151" i="2"/>
  <c r="A152" i="2"/>
  <c r="B152" i="2"/>
  <c r="C152" i="2"/>
  <c r="J152" i="2"/>
  <c r="K152" i="2"/>
  <c r="M152" i="2"/>
  <c r="N152" i="2"/>
  <c r="P152" i="2"/>
  <c r="Q152" i="2"/>
  <c r="S152" i="2"/>
  <c r="T152" i="2"/>
  <c r="V152" i="2"/>
  <c r="W152" i="2"/>
  <c r="G153" i="2"/>
  <c r="H153" i="2"/>
  <c r="I153" i="2"/>
  <c r="F153" i="2" s="1"/>
  <c r="L153" i="2"/>
  <c r="L152" i="2" s="1"/>
  <c r="O153" i="2"/>
  <c r="O152" i="2" s="1"/>
  <c r="R153" i="2"/>
  <c r="U153" i="2"/>
  <c r="G154" i="2"/>
  <c r="H154" i="2"/>
  <c r="I154" i="2"/>
  <c r="L154" i="2"/>
  <c r="O154" i="2"/>
  <c r="R154" i="2"/>
  <c r="U154" i="2"/>
  <c r="G155" i="2"/>
  <c r="H155" i="2"/>
  <c r="I155" i="2"/>
  <c r="L155" i="2"/>
  <c r="O155" i="2"/>
  <c r="R155" i="2"/>
  <c r="U155" i="2"/>
  <c r="G156" i="2"/>
  <c r="H156" i="2"/>
  <c r="I156" i="2"/>
  <c r="O156" i="2"/>
  <c r="R156" i="2"/>
  <c r="U156" i="2"/>
  <c r="U152" i="2" s="1"/>
  <c r="A157" i="2"/>
  <c r="B157" i="2"/>
  <c r="C157" i="2"/>
  <c r="I157" i="2"/>
  <c r="J157" i="2"/>
  <c r="G157" i="2" s="1"/>
  <c r="K157" i="2"/>
  <c r="M157" i="2"/>
  <c r="N157" i="2"/>
  <c r="H157" i="2" s="1"/>
  <c r="P157" i="2"/>
  <c r="Q157" i="2"/>
  <c r="S157" i="2"/>
  <c r="T157" i="2"/>
  <c r="V157" i="2"/>
  <c r="W157" i="2"/>
  <c r="G158" i="2"/>
  <c r="H158" i="2"/>
  <c r="I158" i="2"/>
  <c r="L158" i="2"/>
  <c r="L157" i="2" s="1"/>
  <c r="O158" i="2"/>
  <c r="R158" i="2"/>
  <c r="U158" i="2"/>
  <c r="G159" i="2"/>
  <c r="H159" i="2"/>
  <c r="I159" i="2"/>
  <c r="L159" i="2"/>
  <c r="F159" i="2" s="1"/>
  <c r="O159" i="2"/>
  <c r="R159" i="2"/>
  <c r="U159" i="2"/>
  <c r="G160" i="2"/>
  <c r="H160" i="2"/>
  <c r="I160" i="2"/>
  <c r="L160" i="2"/>
  <c r="O160" i="2"/>
  <c r="R160" i="2"/>
  <c r="R157" i="2" s="1"/>
  <c r="U160" i="2"/>
  <c r="G161" i="2"/>
  <c r="H161" i="2"/>
  <c r="L161" i="2"/>
  <c r="O161" i="2"/>
  <c r="R161" i="2"/>
  <c r="U161" i="2"/>
  <c r="A162" i="2"/>
  <c r="B162" i="2"/>
  <c r="C162" i="2"/>
  <c r="J162" i="2"/>
  <c r="K162" i="2"/>
  <c r="M162" i="2"/>
  <c r="N162" i="2"/>
  <c r="P162" i="2"/>
  <c r="Q162" i="2"/>
  <c r="S162" i="2"/>
  <c r="T162" i="2"/>
  <c r="U162" i="2"/>
  <c r="V162" i="2"/>
  <c r="W162" i="2"/>
  <c r="G163" i="2"/>
  <c r="H163" i="2"/>
  <c r="I163" i="2"/>
  <c r="L163" i="2"/>
  <c r="L162" i="2" s="1"/>
  <c r="O163" i="2"/>
  <c r="R163" i="2"/>
  <c r="U163" i="2"/>
  <c r="G164" i="2"/>
  <c r="H164" i="2"/>
  <c r="I164" i="2"/>
  <c r="L164" i="2"/>
  <c r="O164" i="2"/>
  <c r="R164" i="2"/>
  <c r="U164" i="2"/>
  <c r="G165" i="2"/>
  <c r="H165" i="2"/>
  <c r="I165" i="2"/>
  <c r="F165" i="2" s="1"/>
  <c r="L165" i="2"/>
  <c r="O165" i="2"/>
  <c r="R165" i="2"/>
  <c r="U165" i="2"/>
  <c r="G166" i="2"/>
  <c r="G146" i="2" s="1"/>
  <c r="H166" i="2"/>
  <c r="L166" i="2"/>
  <c r="O166" i="2"/>
  <c r="O146" i="2" s="1"/>
  <c r="R166" i="2"/>
  <c r="R162" i="2" s="1"/>
  <c r="U166" i="2"/>
  <c r="A167" i="2"/>
  <c r="B167" i="2"/>
  <c r="H167" i="2"/>
  <c r="I167" i="2"/>
  <c r="J167" i="2"/>
  <c r="K167" i="2"/>
  <c r="M167" i="2"/>
  <c r="G167" i="2" s="1"/>
  <c r="N167" i="2"/>
  <c r="P167" i="2"/>
  <c r="Q167" i="2"/>
  <c r="S167" i="2"/>
  <c r="T167" i="2"/>
  <c r="U167" i="2"/>
  <c r="V167" i="2"/>
  <c r="W167" i="2"/>
  <c r="F168" i="2"/>
  <c r="G168" i="2"/>
  <c r="H168" i="2"/>
  <c r="I168" i="2"/>
  <c r="L168" i="2"/>
  <c r="L167" i="2" s="1"/>
  <c r="O168" i="2"/>
  <c r="O167" i="2" s="1"/>
  <c r="R168" i="2"/>
  <c r="R167" i="2" s="1"/>
  <c r="U168" i="2"/>
  <c r="U143" i="2" s="1"/>
  <c r="F169" i="2"/>
  <c r="G169" i="2"/>
  <c r="H169" i="2"/>
  <c r="I169" i="2"/>
  <c r="L169" i="2"/>
  <c r="O169" i="2"/>
  <c r="R169" i="2"/>
  <c r="U169" i="2"/>
  <c r="F170" i="2"/>
  <c r="G170" i="2"/>
  <c r="H170" i="2"/>
  <c r="I170" i="2"/>
  <c r="L170" i="2"/>
  <c r="O170" i="2"/>
  <c r="R170" i="2"/>
  <c r="U170" i="2"/>
  <c r="F171" i="2"/>
  <c r="G171" i="2"/>
  <c r="H171" i="2"/>
  <c r="L171" i="2"/>
  <c r="O171" i="2"/>
  <c r="R171" i="2"/>
  <c r="U171" i="2"/>
  <c r="A172" i="2"/>
  <c r="B172" i="2"/>
  <c r="I172" i="2"/>
  <c r="J172" i="2"/>
  <c r="G172" i="2" s="1"/>
  <c r="K172" i="2"/>
  <c r="L172" i="2"/>
  <c r="M172" i="2"/>
  <c r="N172" i="2"/>
  <c r="P172" i="2"/>
  <c r="Q172" i="2"/>
  <c r="H172" i="2" s="1"/>
  <c r="S172" i="2"/>
  <c r="T172" i="2"/>
  <c r="U172" i="2"/>
  <c r="V172" i="2"/>
  <c r="W172" i="2"/>
  <c r="G173" i="2"/>
  <c r="H173" i="2"/>
  <c r="I173" i="2"/>
  <c r="L173" i="2"/>
  <c r="F173" i="2" s="1"/>
  <c r="O173" i="2"/>
  <c r="R173" i="2"/>
  <c r="U173" i="2"/>
  <c r="G174" i="2"/>
  <c r="H174" i="2"/>
  <c r="I174" i="2"/>
  <c r="L174" i="2"/>
  <c r="F174" i="2" s="1"/>
  <c r="O174" i="2"/>
  <c r="R174" i="2"/>
  <c r="U174" i="2"/>
  <c r="G175" i="2"/>
  <c r="H175" i="2"/>
  <c r="I175" i="2"/>
  <c r="L175" i="2"/>
  <c r="F175" i="2" s="1"/>
  <c r="O175" i="2"/>
  <c r="R175" i="2"/>
  <c r="U175" i="2"/>
  <c r="G176" i="2"/>
  <c r="H176" i="2"/>
  <c r="I176" i="2"/>
  <c r="O176" i="2"/>
  <c r="F176" i="2" s="1"/>
  <c r="R176" i="2"/>
  <c r="R172" i="2" s="1"/>
  <c r="U176" i="2"/>
  <c r="G178" i="2"/>
  <c r="I178" i="2"/>
  <c r="J178" i="2"/>
  <c r="J177" i="2" s="1"/>
  <c r="K178" i="2"/>
  <c r="M178" i="2"/>
  <c r="M177" i="2" s="1"/>
  <c r="N178" i="2"/>
  <c r="N177" i="2" s="1"/>
  <c r="P178" i="2"/>
  <c r="Q178" i="2"/>
  <c r="S178" i="2"/>
  <c r="T178" i="2"/>
  <c r="V178" i="2"/>
  <c r="V177" i="2" s="1"/>
  <c r="W178" i="2"/>
  <c r="W177" i="2" s="1"/>
  <c r="G179" i="2"/>
  <c r="J179" i="2"/>
  <c r="K179" i="2"/>
  <c r="M179" i="2"/>
  <c r="N179" i="2"/>
  <c r="O179" i="2"/>
  <c r="P179" i="2"/>
  <c r="Q179" i="2"/>
  <c r="S179" i="2"/>
  <c r="T179" i="2"/>
  <c r="T177" i="2" s="1"/>
  <c r="V179" i="2"/>
  <c r="W179" i="2"/>
  <c r="J180" i="2"/>
  <c r="K180" i="2"/>
  <c r="M180" i="2"/>
  <c r="N180" i="2"/>
  <c r="P180" i="2"/>
  <c r="Q180" i="2"/>
  <c r="S180" i="2"/>
  <c r="T180" i="2"/>
  <c r="U180" i="2"/>
  <c r="V180" i="2"/>
  <c r="W180" i="2"/>
  <c r="G181" i="2"/>
  <c r="H181" i="2"/>
  <c r="I181" i="2"/>
  <c r="J181" i="2"/>
  <c r="K181" i="2"/>
  <c r="M181" i="2"/>
  <c r="N181" i="2"/>
  <c r="P181" i="2"/>
  <c r="P177" i="2" s="1"/>
  <c r="Q181" i="2"/>
  <c r="S181" i="2"/>
  <c r="S177" i="2" s="1"/>
  <c r="T181" i="2"/>
  <c r="V181" i="2"/>
  <c r="W181" i="2"/>
  <c r="A182" i="2"/>
  <c r="B182" i="2"/>
  <c r="C182" i="2"/>
  <c r="J182" i="2"/>
  <c r="K182" i="2"/>
  <c r="M182" i="2"/>
  <c r="G182" i="2" s="1"/>
  <c r="N182" i="2"/>
  <c r="P182" i="2"/>
  <c r="Q182" i="2"/>
  <c r="S182" i="2"/>
  <c r="T182" i="2"/>
  <c r="V182" i="2"/>
  <c r="W182" i="2"/>
  <c r="G183" i="2"/>
  <c r="H183" i="2"/>
  <c r="H178" i="2" s="1"/>
  <c r="H177" i="2" s="1"/>
  <c r="I183" i="2"/>
  <c r="F183" i="2" s="1"/>
  <c r="F178" i="2" s="1"/>
  <c r="L183" i="2"/>
  <c r="L178" i="2" s="1"/>
  <c r="L177" i="2" s="1"/>
  <c r="O183" i="2"/>
  <c r="O182" i="2" s="1"/>
  <c r="R183" i="2"/>
  <c r="U183" i="2"/>
  <c r="U178" i="2" s="1"/>
  <c r="U177" i="2" s="1"/>
  <c r="G184" i="2"/>
  <c r="H184" i="2"/>
  <c r="H179" i="2" s="1"/>
  <c r="I184" i="2"/>
  <c r="I179" i="2" s="1"/>
  <c r="L184" i="2"/>
  <c r="L179" i="2" s="1"/>
  <c r="O184" i="2"/>
  <c r="R184" i="2"/>
  <c r="R179" i="2" s="1"/>
  <c r="U184" i="2"/>
  <c r="U179" i="2" s="1"/>
  <c r="G185" i="2"/>
  <c r="G180" i="2" s="1"/>
  <c r="H185" i="2"/>
  <c r="H180" i="2" s="1"/>
  <c r="I185" i="2"/>
  <c r="F185" i="2" s="1"/>
  <c r="F180" i="2" s="1"/>
  <c r="L185" i="2"/>
  <c r="L180" i="2" s="1"/>
  <c r="O185" i="2"/>
  <c r="O180" i="2" s="1"/>
  <c r="R185" i="2"/>
  <c r="R180" i="2" s="1"/>
  <c r="U185" i="2"/>
  <c r="G186" i="2"/>
  <c r="L186" i="2"/>
  <c r="L181" i="2" s="1"/>
  <c r="O186" i="2"/>
  <c r="O181" i="2" s="1"/>
  <c r="R186" i="2"/>
  <c r="R181" i="2" s="1"/>
  <c r="U186" i="2"/>
  <c r="U181" i="2" s="1"/>
  <c r="N187" i="2"/>
  <c r="I188" i="2"/>
  <c r="J188" i="2"/>
  <c r="J187" i="2" s="1"/>
  <c r="K188" i="2"/>
  <c r="L188" i="2"/>
  <c r="M188" i="2"/>
  <c r="M187" i="2" s="1"/>
  <c r="N188" i="2"/>
  <c r="P188" i="2"/>
  <c r="P187" i="2" s="1"/>
  <c r="Q188" i="2"/>
  <c r="Q187" i="2" s="1"/>
  <c r="S188" i="2"/>
  <c r="T188" i="2"/>
  <c r="T187" i="2" s="1"/>
  <c r="V188" i="2"/>
  <c r="W188" i="2"/>
  <c r="I189" i="2"/>
  <c r="J189" i="2"/>
  <c r="K189" i="2"/>
  <c r="M189" i="2"/>
  <c r="N189" i="2"/>
  <c r="O189" i="2"/>
  <c r="P189" i="2"/>
  <c r="Q189" i="2"/>
  <c r="R189" i="2"/>
  <c r="S189" i="2"/>
  <c r="T189" i="2"/>
  <c r="V189" i="2"/>
  <c r="W189" i="2"/>
  <c r="W187" i="2" s="1"/>
  <c r="H190" i="2"/>
  <c r="I190" i="2"/>
  <c r="J190" i="2"/>
  <c r="K190" i="2"/>
  <c r="M190" i="2"/>
  <c r="N190" i="2"/>
  <c r="P190" i="2"/>
  <c r="Q190" i="2"/>
  <c r="S190" i="2"/>
  <c r="T190" i="2"/>
  <c r="U190" i="2"/>
  <c r="V190" i="2"/>
  <c r="W190" i="2"/>
  <c r="F191" i="2"/>
  <c r="J191" i="2"/>
  <c r="K191" i="2"/>
  <c r="K187" i="2" s="1"/>
  <c r="L191" i="2"/>
  <c r="M191" i="2"/>
  <c r="N191" i="2"/>
  <c r="P191" i="2"/>
  <c r="Q191" i="2"/>
  <c r="S191" i="2"/>
  <c r="S187" i="2" s="1"/>
  <c r="T191" i="2"/>
  <c r="V191" i="2"/>
  <c r="V187" i="2" s="1"/>
  <c r="W191" i="2"/>
  <c r="A192" i="2"/>
  <c r="B192" i="2"/>
  <c r="C192" i="2"/>
  <c r="I192" i="2"/>
  <c r="J192" i="2"/>
  <c r="K192" i="2"/>
  <c r="M192" i="2"/>
  <c r="G192" i="2" s="1"/>
  <c r="N192" i="2"/>
  <c r="H192" i="2" s="1"/>
  <c r="P192" i="2"/>
  <c r="Q192" i="2"/>
  <c r="S192" i="2"/>
  <c r="T192" i="2"/>
  <c r="U192" i="2"/>
  <c r="V192" i="2"/>
  <c r="W192" i="2"/>
  <c r="F193" i="2"/>
  <c r="F188" i="2" s="1"/>
  <c r="G193" i="2"/>
  <c r="G188" i="2" s="1"/>
  <c r="H193" i="2"/>
  <c r="H188" i="2" s="1"/>
  <c r="I193" i="2"/>
  <c r="L193" i="2"/>
  <c r="L192" i="2" s="1"/>
  <c r="O193" i="2"/>
  <c r="O188" i="2" s="1"/>
  <c r="R193" i="2"/>
  <c r="R192" i="2" s="1"/>
  <c r="U193" i="2"/>
  <c r="U188" i="2" s="1"/>
  <c r="F194" i="2"/>
  <c r="F189" i="2" s="1"/>
  <c r="G194" i="2"/>
  <c r="G189" i="2" s="1"/>
  <c r="H194" i="2"/>
  <c r="H189" i="2" s="1"/>
  <c r="I194" i="2"/>
  <c r="L194" i="2"/>
  <c r="L189" i="2" s="1"/>
  <c r="O194" i="2"/>
  <c r="R194" i="2"/>
  <c r="U194" i="2"/>
  <c r="U189" i="2" s="1"/>
  <c r="F195" i="2"/>
  <c r="F190" i="2" s="1"/>
  <c r="G195" i="2"/>
  <c r="G190" i="2" s="1"/>
  <c r="H195" i="2"/>
  <c r="I195" i="2"/>
  <c r="L195" i="2"/>
  <c r="L190" i="2" s="1"/>
  <c r="O195" i="2"/>
  <c r="O190" i="2" s="1"/>
  <c r="R195" i="2"/>
  <c r="R190" i="2" s="1"/>
  <c r="U195" i="2"/>
  <c r="F196" i="2"/>
  <c r="G196" i="2"/>
  <c r="G191" i="2" s="1"/>
  <c r="H196" i="2"/>
  <c r="H191" i="2" s="1"/>
  <c r="I196" i="2"/>
  <c r="I191" i="2" s="1"/>
  <c r="L196" i="2"/>
  <c r="O196" i="2"/>
  <c r="O191" i="2" s="1"/>
  <c r="R196" i="2"/>
  <c r="R191" i="2" s="1"/>
  <c r="U196" i="2"/>
  <c r="U191" i="2" s="1"/>
  <c r="J198" i="2"/>
  <c r="J197" i="2" s="1"/>
  <c r="K198" i="2"/>
  <c r="K197" i="2" s="1"/>
  <c r="M198" i="2"/>
  <c r="M197" i="2" s="1"/>
  <c r="N198" i="2"/>
  <c r="N197" i="2" s="1"/>
  <c r="P198" i="2"/>
  <c r="P197" i="2" s="1"/>
  <c r="Q198" i="2"/>
  <c r="Q197" i="2" s="1"/>
  <c r="S198" i="2"/>
  <c r="T198" i="2"/>
  <c r="V198" i="2"/>
  <c r="V197" i="2" s="1"/>
  <c r="W198" i="2"/>
  <c r="J199" i="2"/>
  <c r="K199" i="2"/>
  <c r="M199" i="2"/>
  <c r="N199" i="2"/>
  <c r="P199" i="2"/>
  <c r="Q199" i="2"/>
  <c r="S199" i="2"/>
  <c r="T199" i="2"/>
  <c r="V199" i="2"/>
  <c r="W199" i="2"/>
  <c r="J200" i="2"/>
  <c r="K200" i="2"/>
  <c r="M200" i="2"/>
  <c r="N200" i="2"/>
  <c r="P200" i="2"/>
  <c r="Q200" i="2"/>
  <c r="S200" i="2"/>
  <c r="T200" i="2"/>
  <c r="T197" i="2" s="1"/>
  <c r="V200" i="2"/>
  <c r="W200" i="2"/>
  <c r="J201" i="2"/>
  <c r="K201" i="2"/>
  <c r="M201" i="2"/>
  <c r="N201" i="2"/>
  <c r="P201" i="2"/>
  <c r="Q201" i="2"/>
  <c r="S201" i="2"/>
  <c r="T201" i="2"/>
  <c r="V201" i="2"/>
  <c r="W201" i="2"/>
  <c r="W197" i="2" s="1"/>
  <c r="A202" i="2"/>
  <c r="B202" i="2"/>
  <c r="J202" i="2"/>
  <c r="G202" i="2" s="1"/>
  <c r="K202" i="2"/>
  <c r="H202" i="2" s="1"/>
  <c r="M202" i="2"/>
  <c r="N202" i="2"/>
  <c r="P202" i="2"/>
  <c r="Q202" i="2"/>
  <c r="R202" i="2"/>
  <c r="S202" i="2"/>
  <c r="T202" i="2"/>
  <c r="V202" i="2"/>
  <c r="W202" i="2"/>
  <c r="G203" i="2"/>
  <c r="G198" i="2" s="1"/>
  <c r="H203" i="2"/>
  <c r="I203" i="2"/>
  <c r="L203" i="2"/>
  <c r="L202" i="2" s="1"/>
  <c r="O203" i="2"/>
  <c r="O202" i="2" s="1"/>
  <c r="R203" i="2"/>
  <c r="U203" i="2"/>
  <c r="U202" i="2" s="1"/>
  <c r="G204" i="2"/>
  <c r="H204" i="2"/>
  <c r="H199" i="2" s="1"/>
  <c r="I204" i="2"/>
  <c r="L204" i="2"/>
  <c r="L199" i="2" s="1"/>
  <c r="O204" i="2"/>
  <c r="R204" i="2"/>
  <c r="U204" i="2"/>
  <c r="G205" i="2"/>
  <c r="H205" i="2"/>
  <c r="I205" i="2"/>
  <c r="F205" i="2" s="1"/>
  <c r="L205" i="2"/>
  <c r="L200" i="2" s="1"/>
  <c r="O205" i="2"/>
  <c r="R205" i="2"/>
  <c r="U205" i="2"/>
  <c r="G206" i="2"/>
  <c r="H206" i="2"/>
  <c r="I206" i="2"/>
  <c r="L206" i="2"/>
  <c r="L201" i="2" s="1"/>
  <c r="O206" i="2"/>
  <c r="R206" i="2"/>
  <c r="U206" i="2"/>
  <c r="A207" i="2"/>
  <c r="B207" i="2"/>
  <c r="C207" i="2"/>
  <c r="H207" i="2"/>
  <c r="J207" i="2"/>
  <c r="G207" i="2" s="1"/>
  <c r="K207" i="2"/>
  <c r="M207" i="2"/>
  <c r="N207" i="2"/>
  <c r="P207" i="2"/>
  <c r="Q207" i="2"/>
  <c r="S207" i="2"/>
  <c r="T207" i="2"/>
  <c r="U207" i="2"/>
  <c r="V207" i="2"/>
  <c r="W207" i="2"/>
  <c r="F208" i="2"/>
  <c r="G208" i="2"/>
  <c r="H208" i="2"/>
  <c r="I208" i="2"/>
  <c r="I207" i="2" s="1"/>
  <c r="L208" i="2"/>
  <c r="L207" i="2" s="1"/>
  <c r="O208" i="2"/>
  <c r="R208" i="2"/>
  <c r="U208" i="2"/>
  <c r="F209" i="2"/>
  <c r="G209" i="2"/>
  <c r="H209" i="2"/>
  <c r="I209" i="2"/>
  <c r="L209" i="2"/>
  <c r="O209" i="2"/>
  <c r="O199" i="2" s="1"/>
  <c r="R209" i="2"/>
  <c r="U209" i="2"/>
  <c r="F210" i="2"/>
  <c r="G210" i="2"/>
  <c r="H210" i="2"/>
  <c r="I210" i="2"/>
  <c r="L210" i="2"/>
  <c r="O210" i="2"/>
  <c r="O200" i="2" s="1"/>
  <c r="R210" i="2"/>
  <c r="U210" i="2"/>
  <c r="F211" i="2"/>
  <c r="G211" i="2"/>
  <c r="H211" i="2"/>
  <c r="I211" i="2"/>
  <c r="L211" i="2"/>
  <c r="O211" i="2"/>
  <c r="O201" i="2" s="1"/>
  <c r="R211" i="2"/>
  <c r="U211" i="2"/>
  <c r="A212" i="2"/>
  <c r="B212" i="2"/>
  <c r="C212" i="2"/>
  <c r="H212" i="2"/>
  <c r="J212" i="2"/>
  <c r="G212" i="2" s="1"/>
  <c r="K212" i="2"/>
  <c r="M212" i="2"/>
  <c r="N212" i="2"/>
  <c r="P212" i="2"/>
  <c r="Q212" i="2"/>
  <c r="S212" i="2"/>
  <c r="T212" i="2"/>
  <c r="U212" i="2"/>
  <c r="V212" i="2"/>
  <c r="W212" i="2"/>
  <c r="F213" i="2"/>
  <c r="G213" i="2"/>
  <c r="H213" i="2"/>
  <c r="I213" i="2"/>
  <c r="I212" i="2" s="1"/>
  <c r="L213" i="2"/>
  <c r="L212" i="2" s="1"/>
  <c r="O213" i="2"/>
  <c r="O212" i="2" s="1"/>
  <c r="R213" i="2"/>
  <c r="U213" i="2"/>
  <c r="F214" i="2"/>
  <c r="G214" i="2"/>
  <c r="H214" i="2"/>
  <c r="I214" i="2"/>
  <c r="L214" i="2"/>
  <c r="O214" i="2"/>
  <c r="R214" i="2"/>
  <c r="U214" i="2"/>
  <c r="F215" i="2"/>
  <c r="G215" i="2"/>
  <c r="H215" i="2"/>
  <c r="I215" i="2"/>
  <c r="L215" i="2"/>
  <c r="O215" i="2"/>
  <c r="R215" i="2"/>
  <c r="R212" i="2" s="1"/>
  <c r="U215" i="2"/>
  <c r="F216" i="2"/>
  <c r="G216" i="2"/>
  <c r="H216" i="2"/>
  <c r="I216" i="2"/>
  <c r="L216" i="2"/>
  <c r="O216" i="2"/>
  <c r="R216" i="2"/>
  <c r="U216" i="2"/>
  <c r="A217" i="2"/>
  <c r="B217" i="2"/>
  <c r="C217" i="2"/>
  <c r="J217" i="2"/>
  <c r="K217" i="2"/>
  <c r="H217" i="2" s="1"/>
  <c r="M217" i="2"/>
  <c r="G217" i="2" s="1"/>
  <c r="N217" i="2"/>
  <c r="P217" i="2"/>
  <c r="Q217" i="2"/>
  <c r="S217" i="2"/>
  <c r="T217" i="2"/>
  <c r="V217" i="2"/>
  <c r="W217" i="2"/>
  <c r="G218" i="2"/>
  <c r="H218" i="2"/>
  <c r="I218" i="2"/>
  <c r="L218" i="2"/>
  <c r="L217" i="2" s="1"/>
  <c r="O218" i="2"/>
  <c r="O217" i="2" s="1"/>
  <c r="R218" i="2"/>
  <c r="R217" i="2" s="1"/>
  <c r="U218" i="2"/>
  <c r="G219" i="2"/>
  <c r="H219" i="2"/>
  <c r="I219" i="2"/>
  <c r="F219" i="2" s="1"/>
  <c r="L219" i="2"/>
  <c r="O219" i="2"/>
  <c r="R219" i="2"/>
  <c r="U219" i="2"/>
  <c r="U217" i="2" s="1"/>
  <c r="G220" i="2"/>
  <c r="H220" i="2"/>
  <c r="I220" i="2"/>
  <c r="F220" i="2" s="1"/>
  <c r="L220" i="2"/>
  <c r="O220" i="2"/>
  <c r="R220" i="2"/>
  <c r="U220" i="2"/>
  <c r="G221" i="2"/>
  <c r="H221" i="2"/>
  <c r="I221" i="2"/>
  <c r="F221" i="2" s="1"/>
  <c r="L221" i="2"/>
  <c r="O221" i="2"/>
  <c r="R221" i="2"/>
  <c r="U221" i="2"/>
  <c r="A222" i="2"/>
  <c r="B222" i="2"/>
  <c r="C222" i="2"/>
  <c r="J222" i="2"/>
  <c r="K222" i="2"/>
  <c r="H222" i="2" s="1"/>
  <c r="M222" i="2"/>
  <c r="G222" i="2" s="1"/>
  <c r="N222" i="2"/>
  <c r="P222" i="2"/>
  <c r="Q222" i="2"/>
  <c r="S222" i="2"/>
  <c r="T222" i="2"/>
  <c r="V222" i="2"/>
  <c r="W222" i="2"/>
  <c r="G223" i="2"/>
  <c r="H223" i="2"/>
  <c r="I223" i="2"/>
  <c r="F223" i="2" s="1"/>
  <c r="L223" i="2"/>
  <c r="L222" i="2" s="1"/>
  <c r="O223" i="2"/>
  <c r="O222" i="2" s="1"/>
  <c r="R223" i="2"/>
  <c r="R222" i="2" s="1"/>
  <c r="U223" i="2"/>
  <c r="G224" i="2"/>
  <c r="H224" i="2"/>
  <c r="I224" i="2"/>
  <c r="F224" i="2" s="1"/>
  <c r="L224" i="2"/>
  <c r="O224" i="2"/>
  <c r="R224" i="2"/>
  <c r="U224" i="2"/>
  <c r="U222" i="2" s="1"/>
  <c r="G225" i="2"/>
  <c r="H225" i="2"/>
  <c r="I225" i="2"/>
  <c r="F225" i="2" s="1"/>
  <c r="L225" i="2"/>
  <c r="O225" i="2"/>
  <c r="R225" i="2"/>
  <c r="U225" i="2"/>
  <c r="G226" i="2"/>
  <c r="H226" i="2"/>
  <c r="L226" i="2"/>
  <c r="F226" i="2" s="1"/>
  <c r="O226" i="2"/>
  <c r="R226" i="2"/>
  <c r="U226" i="2"/>
  <c r="A227" i="2"/>
  <c r="B227" i="2"/>
  <c r="C227" i="2"/>
  <c r="J227" i="2"/>
  <c r="G227" i="2" s="1"/>
  <c r="K227" i="2"/>
  <c r="H227" i="2" s="1"/>
  <c r="M227" i="2"/>
  <c r="N227" i="2"/>
  <c r="P227" i="2"/>
  <c r="Q227" i="2"/>
  <c r="R227" i="2"/>
  <c r="S227" i="2"/>
  <c r="T227" i="2"/>
  <c r="V227" i="2"/>
  <c r="W227" i="2"/>
  <c r="G228" i="2"/>
  <c r="H228" i="2"/>
  <c r="I228" i="2"/>
  <c r="F228" i="2" s="1"/>
  <c r="L228" i="2"/>
  <c r="L227" i="2" s="1"/>
  <c r="O228" i="2"/>
  <c r="O227" i="2" s="1"/>
  <c r="R228" i="2"/>
  <c r="U228" i="2"/>
  <c r="U227" i="2" s="1"/>
  <c r="G229" i="2"/>
  <c r="H229" i="2"/>
  <c r="I229" i="2"/>
  <c r="F229" i="2" s="1"/>
  <c r="L229" i="2"/>
  <c r="O229" i="2"/>
  <c r="R229" i="2"/>
  <c r="U229" i="2"/>
  <c r="G230" i="2"/>
  <c r="H230" i="2"/>
  <c r="I230" i="2"/>
  <c r="F230" i="2" s="1"/>
  <c r="L230" i="2"/>
  <c r="O230" i="2"/>
  <c r="R230" i="2"/>
  <c r="U230" i="2"/>
  <c r="G231" i="2"/>
  <c r="H231" i="2"/>
  <c r="I231" i="2"/>
  <c r="F231" i="2" s="1"/>
  <c r="L231" i="2"/>
  <c r="O231" i="2"/>
  <c r="R231" i="2"/>
  <c r="U231" i="2"/>
  <c r="A232" i="2"/>
  <c r="B232" i="2"/>
  <c r="C232" i="2"/>
  <c r="H232" i="2"/>
  <c r="J232" i="2"/>
  <c r="G232" i="2" s="1"/>
  <c r="K232" i="2"/>
  <c r="M232" i="2"/>
  <c r="N232" i="2"/>
  <c r="P232" i="2"/>
  <c r="Q232" i="2"/>
  <c r="S232" i="2"/>
  <c r="T232" i="2"/>
  <c r="V232" i="2"/>
  <c r="W232" i="2"/>
  <c r="G233" i="2"/>
  <c r="H233" i="2"/>
  <c r="I233" i="2"/>
  <c r="I232" i="2" s="1"/>
  <c r="L233" i="2"/>
  <c r="F233" i="2" s="1"/>
  <c r="O233" i="2"/>
  <c r="R233" i="2"/>
  <c r="R232" i="2" s="1"/>
  <c r="U233" i="2"/>
  <c r="G234" i="2"/>
  <c r="H234" i="2"/>
  <c r="I234" i="2"/>
  <c r="L234" i="2"/>
  <c r="F234" i="2" s="1"/>
  <c r="O234" i="2"/>
  <c r="R234" i="2"/>
  <c r="U234" i="2"/>
  <c r="G235" i="2"/>
  <c r="H235" i="2"/>
  <c r="I235" i="2"/>
  <c r="L235" i="2"/>
  <c r="F235" i="2" s="1"/>
  <c r="O235" i="2"/>
  <c r="R235" i="2"/>
  <c r="U235" i="2"/>
  <c r="H236" i="2"/>
  <c r="L236" i="2"/>
  <c r="F236" i="2" s="1"/>
  <c r="O236" i="2"/>
  <c r="R236" i="2"/>
  <c r="U236" i="2"/>
  <c r="U232" i="2" s="1"/>
  <c r="A237" i="2"/>
  <c r="B237" i="2"/>
  <c r="C237" i="2"/>
  <c r="J237" i="2"/>
  <c r="G237" i="2" s="1"/>
  <c r="K237" i="2"/>
  <c r="M237" i="2"/>
  <c r="N237" i="2"/>
  <c r="H237" i="2" s="1"/>
  <c r="P237" i="2"/>
  <c r="Q237" i="2"/>
  <c r="R237" i="2"/>
  <c r="S237" i="2"/>
  <c r="T237" i="2"/>
  <c r="V237" i="2"/>
  <c r="W237" i="2"/>
  <c r="G238" i="2"/>
  <c r="H238" i="2"/>
  <c r="I238" i="2"/>
  <c r="F238" i="2" s="1"/>
  <c r="L238" i="2"/>
  <c r="L237" i="2" s="1"/>
  <c r="O238" i="2"/>
  <c r="O237" i="2" s="1"/>
  <c r="R238" i="2"/>
  <c r="U238" i="2"/>
  <c r="G239" i="2"/>
  <c r="H239" i="2"/>
  <c r="I239" i="2"/>
  <c r="F239" i="2" s="1"/>
  <c r="L239" i="2"/>
  <c r="O239" i="2"/>
  <c r="R239" i="2"/>
  <c r="U239" i="2"/>
  <c r="G240" i="2"/>
  <c r="H240" i="2"/>
  <c r="I240" i="2"/>
  <c r="F240" i="2" s="1"/>
  <c r="L240" i="2"/>
  <c r="O240" i="2"/>
  <c r="R240" i="2"/>
  <c r="U240" i="2"/>
  <c r="U237" i="2" s="1"/>
  <c r="G241" i="2"/>
  <c r="H241" i="2"/>
  <c r="I241" i="2"/>
  <c r="F241" i="2" s="1"/>
  <c r="L241" i="2"/>
  <c r="O241" i="2"/>
  <c r="R241" i="2"/>
  <c r="U241" i="2"/>
  <c r="A242" i="2"/>
  <c r="B242" i="2"/>
  <c r="C242" i="2"/>
  <c r="H242" i="2"/>
  <c r="J242" i="2"/>
  <c r="K242" i="2"/>
  <c r="M242" i="2"/>
  <c r="G242" i="2" s="1"/>
  <c r="N242" i="2"/>
  <c r="P242" i="2"/>
  <c r="Q242" i="2"/>
  <c r="S242" i="2"/>
  <c r="T242" i="2"/>
  <c r="U242" i="2"/>
  <c r="V242" i="2"/>
  <c r="W242" i="2"/>
  <c r="G243" i="2"/>
  <c r="H243" i="2"/>
  <c r="I243" i="2"/>
  <c r="I242" i="2" s="1"/>
  <c r="L243" i="2"/>
  <c r="F243" i="2" s="1"/>
  <c r="O243" i="2"/>
  <c r="R243" i="2"/>
  <c r="R242" i="2" s="1"/>
  <c r="U243" i="2"/>
  <c r="G244" i="2"/>
  <c r="H244" i="2"/>
  <c r="I244" i="2"/>
  <c r="L244" i="2"/>
  <c r="F244" i="2" s="1"/>
  <c r="O244" i="2"/>
  <c r="R244" i="2"/>
  <c r="U244" i="2"/>
  <c r="G245" i="2"/>
  <c r="H245" i="2"/>
  <c r="I245" i="2"/>
  <c r="L245" i="2"/>
  <c r="F245" i="2" s="1"/>
  <c r="O245" i="2"/>
  <c r="R245" i="2"/>
  <c r="U245" i="2"/>
  <c r="G246" i="2"/>
  <c r="H246" i="2"/>
  <c r="I246" i="2"/>
  <c r="L246" i="2"/>
  <c r="F246" i="2" s="1"/>
  <c r="O246" i="2"/>
  <c r="R246" i="2"/>
  <c r="U246" i="2"/>
  <c r="A247" i="2"/>
  <c r="B247" i="2"/>
  <c r="C247" i="2"/>
  <c r="H247" i="2"/>
  <c r="J247" i="2"/>
  <c r="G247" i="2" s="1"/>
  <c r="K247" i="2"/>
  <c r="M247" i="2"/>
  <c r="N247" i="2"/>
  <c r="P247" i="2"/>
  <c r="Q247" i="2"/>
  <c r="S247" i="2"/>
  <c r="T247" i="2"/>
  <c r="V247" i="2"/>
  <c r="W247" i="2"/>
  <c r="F248" i="2"/>
  <c r="G248" i="2"/>
  <c r="H248" i="2"/>
  <c r="I248" i="2"/>
  <c r="I247" i="2" s="1"/>
  <c r="L248" i="2"/>
  <c r="L247" i="2" s="1"/>
  <c r="O248" i="2"/>
  <c r="O247" i="2" s="1"/>
  <c r="R248" i="2"/>
  <c r="R247" i="2" s="1"/>
  <c r="U248" i="2"/>
  <c r="U247" i="2" s="1"/>
  <c r="F249" i="2"/>
  <c r="G249" i="2"/>
  <c r="H249" i="2"/>
  <c r="I249" i="2"/>
  <c r="L249" i="2"/>
  <c r="O249" i="2"/>
  <c r="R249" i="2"/>
  <c r="U249" i="2"/>
  <c r="F250" i="2"/>
  <c r="G250" i="2"/>
  <c r="H250" i="2"/>
  <c r="I250" i="2"/>
  <c r="L250" i="2"/>
  <c r="O250" i="2"/>
  <c r="R250" i="2"/>
  <c r="U250" i="2"/>
  <c r="F251" i="2"/>
  <c r="G251" i="2"/>
  <c r="H251" i="2"/>
  <c r="I251" i="2"/>
  <c r="L251" i="2"/>
  <c r="O251" i="2"/>
  <c r="R251" i="2"/>
  <c r="U251" i="2"/>
  <c r="A252" i="2"/>
  <c r="B252" i="2"/>
  <c r="C252" i="2"/>
  <c r="J252" i="2"/>
  <c r="G252" i="2" s="1"/>
  <c r="K252" i="2"/>
  <c r="H252" i="2" s="1"/>
  <c r="M252" i="2"/>
  <c r="N252" i="2"/>
  <c r="P252" i="2"/>
  <c r="Q252" i="2"/>
  <c r="S252" i="2"/>
  <c r="T252" i="2"/>
  <c r="V252" i="2"/>
  <c r="W252" i="2"/>
  <c r="G253" i="2"/>
  <c r="H253" i="2"/>
  <c r="I253" i="2"/>
  <c r="L253" i="2"/>
  <c r="L252" i="2" s="1"/>
  <c r="O253" i="2"/>
  <c r="O252" i="2" s="1"/>
  <c r="R253" i="2"/>
  <c r="R252" i="2" s="1"/>
  <c r="U253" i="2"/>
  <c r="U252" i="2" s="1"/>
  <c r="G254" i="2"/>
  <c r="H254" i="2"/>
  <c r="I254" i="2"/>
  <c r="F254" i="2" s="1"/>
  <c r="L254" i="2"/>
  <c r="O254" i="2"/>
  <c r="R254" i="2"/>
  <c r="U254" i="2"/>
  <c r="G255" i="2"/>
  <c r="H255" i="2"/>
  <c r="I255" i="2"/>
  <c r="F255" i="2" s="1"/>
  <c r="L255" i="2"/>
  <c r="O255" i="2"/>
  <c r="R255" i="2"/>
  <c r="U255" i="2"/>
  <c r="H256" i="2"/>
  <c r="L256" i="2"/>
  <c r="F256" i="2" s="1"/>
  <c r="O256" i="2"/>
  <c r="R256" i="2"/>
  <c r="U256" i="2"/>
  <c r="A257" i="2"/>
  <c r="B257" i="2"/>
  <c r="C257" i="2"/>
  <c r="H257" i="2"/>
  <c r="J257" i="2"/>
  <c r="G257" i="2" s="1"/>
  <c r="K257" i="2"/>
  <c r="M257" i="2"/>
  <c r="N257" i="2"/>
  <c r="P257" i="2"/>
  <c r="Q257" i="2"/>
  <c r="S257" i="2"/>
  <c r="T257" i="2"/>
  <c r="V257" i="2"/>
  <c r="W257" i="2"/>
  <c r="F258" i="2"/>
  <c r="G258" i="2"/>
  <c r="H258" i="2"/>
  <c r="I258" i="2"/>
  <c r="I257" i="2" s="1"/>
  <c r="L258" i="2"/>
  <c r="L257" i="2" s="1"/>
  <c r="O258" i="2"/>
  <c r="O257" i="2" s="1"/>
  <c r="R258" i="2"/>
  <c r="R257" i="2" s="1"/>
  <c r="U258" i="2"/>
  <c r="F259" i="2"/>
  <c r="G259" i="2"/>
  <c r="H259" i="2"/>
  <c r="I259" i="2"/>
  <c r="L259" i="2"/>
  <c r="O259" i="2"/>
  <c r="R259" i="2"/>
  <c r="U259" i="2"/>
  <c r="F260" i="2"/>
  <c r="G260" i="2"/>
  <c r="H260" i="2"/>
  <c r="I260" i="2"/>
  <c r="L260" i="2"/>
  <c r="O260" i="2"/>
  <c r="R260" i="2"/>
  <c r="U260" i="2"/>
  <c r="F261" i="2"/>
  <c r="G261" i="2"/>
  <c r="H261" i="2"/>
  <c r="I261" i="2"/>
  <c r="L261" i="2"/>
  <c r="O261" i="2"/>
  <c r="R261" i="2"/>
  <c r="U261" i="2"/>
  <c r="U257" i="2" s="1"/>
  <c r="A262" i="2"/>
  <c r="B262" i="2"/>
  <c r="C262" i="2"/>
  <c r="G262" i="2"/>
  <c r="J262" i="2"/>
  <c r="K262" i="2"/>
  <c r="H262" i="2" s="1"/>
  <c r="M262" i="2"/>
  <c r="N262" i="2"/>
  <c r="P262" i="2"/>
  <c r="Q262" i="2"/>
  <c r="S262" i="2"/>
  <c r="T262" i="2"/>
  <c r="V262" i="2"/>
  <c r="W262" i="2"/>
  <c r="G263" i="2"/>
  <c r="H263" i="2"/>
  <c r="I263" i="2"/>
  <c r="L263" i="2"/>
  <c r="L262" i="2" s="1"/>
  <c r="O263" i="2"/>
  <c r="O262" i="2" s="1"/>
  <c r="R263" i="2"/>
  <c r="R262" i="2" s="1"/>
  <c r="U263" i="2"/>
  <c r="U262" i="2" s="1"/>
  <c r="G264" i="2"/>
  <c r="H264" i="2"/>
  <c r="I264" i="2"/>
  <c r="F264" i="2" s="1"/>
  <c r="L264" i="2"/>
  <c r="O264" i="2"/>
  <c r="R264" i="2"/>
  <c r="U264" i="2"/>
  <c r="G265" i="2"/>
  <c r="H265" i="2"/>
  <c r="I265" i="2"/>
  <c r="F265" i="2" s="1"/>
  <c r="L265" i="2"/>
  <c r="O265" i="2"/>
  <c r="R265" i="2"/>
  <c r="U265" i="2"/>
  <c r="G266" i="2"/>
  <c r="H266" i="2"/>
  <c r="L266" i="2"/>
  <c r="F266" i="2" s="1"/>
  <c r="O266" i="2"/>
  <c r="R266" i="2"/>
  <c r="U266" i="2"/>
  <c r="A267" i="2"/>
  <c r="B267" i="2"/>
  <c r="C267" i="2"/>
  <c r="G267" i="2"/>
  <c r="J267" i="2"/>
  <c r="K267" i="2"/>
  <c r="M267" i="2"/>
  <c r="N267" i="2"/>
  <c r="H267" i="2" s="1"/>
  <c r="O267" i="2"/>
  <c r="P267" i="2"/>
  <c r="Q267" i="2"/>
  <c r="S267" i="2"/>
  <c r="T267" i="2"/>
  <c r="V267" i="2"/>
  <c r="W267" i="2"/>
  <c r="G268" i="2"/>
  <c r="H268" i="2"/>
  <c r="I268" i="2"/>
  <c r="I267" i="2" s="1"/>
  <c r="L268" i="2"/>
  <c r="F268" i="2" s="1"/>
  <c r="O268" i="2"/>
  <c r="R268" i="2"/>
  <c r="R267" i="2" s="1"/>
  <c r="U268" i="2"/>
  <c r="U198" i="2" s="1"/>
  <c r="G269" i="2"/>
  <c r="H269" i="2"/>
  <c r="I269" i="2"/>
  <c r="L269" i="2"/>
  <c r="F269" i="2" s="1"/>
  <c r="O269" i="2"/>
  <c r="R269" i="2"/>
  <c r="U269" i="2"/>
  <c r="G270" i="2"/>
  <c r="H270" i="2"/>
  <c r="I270" i="2"/>
  <c r="L270" i="2"/>
  <c r="F270" i="2" s="1"/>
  <c r="O270" i="2"/>
  <c r="R270" i="2"/>
  <c r="U270" i="2"/>
  <c r="G271" i="2"/>
  <c r="H271" i="2"/>
  <c r="I271" i="2"/>
  <c r="L271" i="2"/>
  <c r="F271" i="2" s="1"/>
  <c r="O271" i="2"/>
  <c r="R271" i="2"/>
  <c r="U271" i="2"/>
  <c r="A272" i="2"/>
  <c r="B272" i="2"/>
  <c r="C272" i="2"/>
  <c r="J272" i="2"/>
  <c r="G272" i="2" s="1"/>
  <c r="K272" i="2"/>
  <c r="H272" i="2" s="1"/>
  <c r="M272" i="2"/>
  <c r="N272" i="2"/>
  <c r="P272" i="2"/>
  <c r="Q272" i="2"/>
  <c r="R272" i="2"/>
  <c r="S272" i="2"/>
  <c r="T272" i="2"/>
  <c r="V272" i="2"/>
  <c r="W272" i="2"/>
  <c r="G273" i="2"/>
  <c r="H273" i="2"/>
  <c r="I273" i="2"/>
  <c r="F273" i="2" s="1"/>
  <c r="L273" i="2"/>
  <c r="L272" i="2" s="1"/>
  <c r="O273" i="2"/>
  <c r="O272" i="2" s="1"/>
  <c r="R273" i="2"/>
  <c r="U273" i="2"/>
  <c r="U272" i="2" s="1"/>
  <c r="G274" i="2"/>
  <c r="H274" i="2"/>
  <c r="I274" i="2"/>
  <c r="F274" i="2" s="1"/>
  <c r="L274" i="2"/>
  <c r="O274" i="2"/>
  <c r="R274" i="2"/>
  <c r="U274" i="2"/>
  <c r="G275" i="2"/>
  <c r="H275" i="2"/>
  <c r="I275" i="2"/>
  <c r="F275" i="2" s="1"/>
  <c r="L275" i="2"/>
  <c r="O275" i="2"/>
  <c r="R275" i="2"/>
  <c r="U275" i="2"/>
  <c r="G276" i="2"/>
  <c r="H276" i="2"/>
  <c r="L276" i="2"/>
  <c r="F276" i="2" s="1"/>
  <c r="O276" i="2"/>
  <c r="R276" i="2"/>
  <c r="U276" i="2"/>
  <c r="A277" i="2"/>
  <c r="B277" i="2"/>
  <c r="C277" i="2"/>
  <c r="J277" i="2"/>
  <c r="K277" i="2"/>
  <c r="M277" i="2"/>
  <c r="G277" i="2" s="1"/>
  <c r="N277" i="2"/>
  <c r="P277" i="2"/>
  <c r="Q277" i="2"/>
  <c r="S277" i="2"/>
  <c r="T277" i="2"/>
  <c r="V277" i="2"/>
  <c r="W277" i="2"/>
  <c r="F278" i="2"/>
  <c r="G278" i="2"/>
  <c r="H278" i="2"/>
  <c r="I278" i="2"/>
  <c r="I277" i="2" s="1"/>
  <c r="L278" i="2"/>
  <c r="L277" i="2" s="1"/>
  <c r="O278" i="2"/>
  <c r="O277" i="2" s="1"/>
  <c r="R278" i="2"/>
  <c r="U278" i="2"/>
  <c r="F279" i="2"/>
  <c r="G279" i="2"/>
  <c r="H279" i="2"/>
  <c r="I279" i="2"/>
  <c r="L279" i="2"/>
  <c r="O279" i="2"/>
  <c r="R279" i="2"/>
  <c r="U279" i="2"/>
  <c r="G280" i="2"/>
  <c r="H280" i="2"/>
  <c r="I280" i="2"/>
  <c r="F280" i="2" s="1"/>
  <c r="L280" i="2"/>
  <c r="O280" i="2"/>
  <c r="R280" i="2"/>
  <c r="U280" i="2"/>
  <c r="U277" i="2" s="1"/>
  <c r="G281" i="2"/>
  <c r="H281" i="2"/>
  <c r="I281" i="2"/>
  <c r="F281" i="2" s="1"/>
  <c r="L281" i="2"/>
  <c r="O281" i="2"/>
  <c r="R281" i="2"/>
  <c r="U281" i="2"/>
  <c r="A282" i="2"/>
  <c r="B282" i="2"/>
  <c r="C282" i="2"/>
  <c r="I282" i="2"/>
  <c r="J282" i="2"/>
  <c r="G282" i="2" s="1"/>
  <c r="K282" i="2"/>
  <c r="M282" i="2"/>
  <c r="N282" i="2"/>
  <c r="H282" i="2" s="1"/>
  <c r="P282" i="2"/>
  <c r="Q282" i="2"/>
  <c r="S282" i="2"/>
  <c r="T282" i="2"/>
  <c r="V282" i="2"/>
  <c r="W282" i="2"/>
  <c r="F283" i="2"/>
  <c r="G283" i="2"/>
  <c r="H283" i="2"/>
  <c r="I283" i="2"/>
  <c r="L283" i="2"/>
  <c r="L282" i="2" s="1"/>
  <c r="O283" i="2"/>
  <c r="O282" i="2" s="1"/>
  <c r="R283" i="2"/>
  <c r="R282" i="2" s="1"/>
  <c r="U283" i="2"/>
  <c r="F284" i="2"/>
  <c r="G284" i="2"/>
  <c r="H284" i="2"/>
  <c r="I284" i="2"/>
  <c r="L284" i="2"/>
  <c r="O284" i="2"/>
  <c r="R284" i="2"/>
  <c r="U284" i="2"/>
  <c r="F285" i="2"/>
  <c r="G285" i="2"/>
  <c r="H285" i="2"/>
  <c r="I285" i="2"/>
  <c r="L285" i="2"/>
  <c r="O285" i="2"/>
  <c r="R285" i="2"/>
  <c r="U285" i="2"/>
  <c r="F286" i="2"/>
  <c r="G286" i="2"/>
  <c r="G201" i="2" s="1"/>
  <c r="H286" i="2"/>
  <c r="L286" i="2"/>
  <c r="O286" i="2"/>
  <c r="R286" i="2"/>
  <c r="U286" i="2"/>
  <c r="U282" i="2" s="1"/>
  <c r="A287" i="2"/>
  <c r="B287" i="2"/>
  <c r="C287" i="2"/>
  <c r="J287" i="2"/>
  <c r="G287" i="2" s="1"/>
  <c r="K287" i="2"/>
  <c r="H287" i="2" s="1"/>
  <c r="M287" i="2"/>
  <c r="N287" i="2"/>
  <c r="P287" i="2"/>
  <c r="Q287" i="2"/>
  <c r="S287" i="2"/>
  <c r="T287" i="2"/>
  <c r="U287" i="2"/>
  <c r="V287" i="2"/>
  <c r="W287" i="2"/>
  <c r="G288" i="2"/>
  <c r="H288" i="2"/>
  <c r="I288" i="2"/>
  <c r="F288" i="2" s="1"/>
  <c r="L288" i="2"/>
  <c r="L287" i="2" s="1"/>
  <c r="O288" i="2"/>
  <c r="O287" i="2" s="1"/>
  <c r="R288" i="2"/>
  <c r="U288" i="2"/>
  <c r="G289" i="2"/>
  <c r="H289" i="2"/>
  <c r="I289" i="2"/>
  <c r="F289" i="2" s="1"/>
  <c r="L289" i="2"/>
  <c r="O289" i="2"/>
  <c r="R289" i="2"/>
  <c r="R287" i="2" s="1"/>
  <c r="U289" i="2"/>
  <c r="G290" i="2"/>
  <c r="H290" i="2"/>
  <c r="I290" i="2"/>
  <c r="F290" i="2" s="1"/>
  <c r="L290" i="2"/>
  <c r="O290" i="2"/>
  <c r="R290" i="2"/>
  <c r="U290" i="2"/>
  <c r="G291" i="2"/>
  <c r="H291" i="2"/>
  <c r="I291" i="2"/>
  <c r="F291" i="2" s="1"/>
  <c r="O291" i="2"/>
  <c r="R291" i="2"/>
  <c r="U291" i="2"/>
  <c r="A292" i="2"/>
  <c r="B292" i="2"/>
  <c r="C292" i="2"/>
  <c r="I292" i="2"/>
  <c r="J292" i="2"/>
  <c r="G292" i="2" s="1"/>
  <c r="K292" i="2"/>
  <c r="M292" i="2"/>
  <c r="N292" i="2"/>
  <c r="H292" i="2" s="1"/>
  <c r="P292" i="2"/>
  <c r="Q292" i="2"/>
  <c r="S292" i="2"/>
  <c r="T292" i="2"/>
  <c r="V292" i="2"/>
  <c r="W292" i="2"/>
  <c r="G293" i="2"/>
  <c r="H293" i="2"/>
  <c r="I293" i="2"/>
  <c r="L293" i="2"/>
  <c r="L292" i="2" s="1"/>
  <c r="O293" i="2"/>
  <c r="O292" i="2" s="1"/>
  <c r="R293" i="2"/>
  <c r="R292" i="2" s="1"/>
  <c r="U293" i="2"/>
  <c r="G294" i="2"/>
  <c r="H294" i="2"/>
  <c r="I294" i="2"/>
  <c r="F294" i="2" s="1"/>
  <c r="L294" i="2"/>
  <c r="O294" i="2"/>
  <c r="R294" i="2"/>
  <c r="U294" i="2"/>
  <c r="G295" i="2"/>
  <c r="H295" i="2"/>
  <c r="I295" i="2"/>
  <c r="F295" i="2" s="1"/>
  <c r="L295" i="2"/>
  <c r="O295" i="2"/>
  <c r="R295" i="2"/>
  <c r="U295" i="2"/>
  <c r="G296" i="2"/>
  <c r="H296" i="2"/>
  <c r="L296" i="2"/>
  <c r="F296" i="2" s="1"/>
  <c r="O296" i="2"/>
  <c r="R296" i="2"/>
  <c r="U296" i="2"/>
  <c r="U292" i="2" s="1"/>
  <c r="J298" i="2"/>
  <c r="K298" i="2"/>
  <c r="M298" i="2"/>
  <c r="N298" i="2"/>
  <c r="T298" i="2"/>
  <c r="V298" i="2"/>
  <c r="J299" i="2"/>
  <c r="K299" i="2"/>
  <c r="L299" i="2"/>
  <c r="M299" i="2"/>
  <c r="N299" i="2"/>
  <c r="T299" i="2"/>
  <c r="J300" i="2"/>
  <c r="K300" i="2"/>
  <c r="M300" i="2"/>
  <c r="N300" i="2"/>
  <c r="G301" i="2"/>
  <c r="H301" i="2"/>
  <c r="J301" i="2"/>
  <c r="K301" i="2"/>
  <c r="M301" i="2"/>
  <c r="N301" i="2"/>
  <c r="P301" i="2"/>
  <c r="A302" i="2"/>
  <c r="B302" i="2"/>
  <c r="C302" i="2"/>
  <c r="J302" i="2"/>
  <c r="G302" i="2" s="1"/>
  <c r="K302" i="2"/>
  <c r="H302" i="2" s="1"/>
  <c r="M302" i="2"/>
  <c r="N302" i="2"/>
  <c r="P302" i="2"/>
  <c r="Q302" i="2"/>
  <c r="R302" i="2"/>
  <c r="S302" i="2"/>
  <c r="T302" i="2"/>
  <c r="U302" i="2"/>
  <c r="V302" i="2"/>
  <c r="W302" i="2"/>
  <c r="G303" i="2"/>
  <c r="G298" i="2" s="1"/>
  <c r="H303" i="2"/>
  <c r="H298" i="2" s="1"/>
  <c r="H297" i="2" s="1"/>
  <c r="I303" i="2"/>
  <c r="L303" i="2"/>
  <c r="L298" i="2" s="1"/>
  <c r="O303" i="2"/>
  <c r="O302" i="2" s="1"/>
  <c r="R303" i="2"/>
  <c r="U303" i="2"/>
  <c r="G304" i="2"/>
  <c r="G299" i="2" s="1"/>
  <c r="H304" i="2"/>
  <c r="H299" i="2" s="1"/>
  <c r="I304" i="2"/>
  <c r="L304" i="2"/>
  <c r="O304" i="2"/>
  <c r="R304" i="2"/>
  <c r="U304" i="2"/>
  <c r="G305" i="2"/>
  <c r="G300" i="2" s="1"/>
  <c r="H305" i="2"/>
  <c r="H300" i="2" s="1"/>
  <c r="I305" i="2"/>
  <c r="L305" i="2"/>
  <c r="L300" i="2" s="1"/>
  <c r="O305" i="2"/>
  <c r="R305" i="2"/>
  <c r="U305" i="2"/>
  <c r="G306" i="2"/>
  <c r="H306" i="2"/>
  <c r="I306" i="2"/>
  <c r="L306" i="2"/>
  <c r="L301" i="2" s="1"/>
  <c r="O306" i="2"/>
  <c r="R306" i="2"/>
  <c r="U306" i="2"/>
  <c r="G308" i="2"/>
  <c r="J308" i="2"/>
  <c r="J307" i="2" s="1"/>
  <c r="K308" i="2"/>
  <c r="M308" i="2"/>
  <c r="N308" i="2"/>
  <c r="N307" i="2" s="1"/>
  <c r="P308" i="2"/>
  <c r="P298" i="2" s="1"/>
  <c r="Q308" i="2"/>
  <c r="Q298" i="2" s="1"/>
  <c r="S308" i="2"/>
  <c r="S298" i="2" s="1"/>
  <c r="T308" i="2"/>
  <c r="V308" i="2"/>
  <c r="V307" i="2" s="1"/>
  <c r="W308" i="2"/>
  <c r="J309" i="2"/>
  <c r="K309" i="2"/>
  <c r="K307" i="2" s="1"/>
  <c r="M309" i="2"/>
  <c r="N309" i="2"/>
  <c r="P309" i="2"/>
  <c r="P299" i="2" s="1"/>
  <c r="P297" i="2" s="1"/>
  <c r="Q309" i="2"/>
  <c r="Q299" i="2" s="1"/>
  <c r="S309" i="2"/>
  <c r="T309" i="2"/>
  <c r="T307" i="2" s="1"/>
  <c r="V309" i="2"/>
  <c r="V299" i="2" s="1"/>
  <c r="W309" i="2"/>
  <c r="W299" i="2" s="1"/>
  <c r="J310" i="2"/>
  <c r="K310" i="2"/>
  <c r="M310" i="2"/>
  <c r="N310" i="2"/>
  <c r="P310" i="2"/>
  <c r="P300" i="2" s="1"/>
  <c r="Q310" i="2"/>
  <c r="Q300" i="2" s="1"/>
  <c r="S310" i="2"/>
  <c r="S300" i="2" s="1"/>
  <c r="T310" i="2"/>
  <c r="T300" i="2" s="1"/>
  <c r="V310" i="2"/>
  <c r="V300" i="2" s="1"/>
  <c r="W310" i="2"/>
  <c r="W300" i="2" s="1"/>
  <c r="J311" i="2"/>
  <c r="K311" i="2"/>
  <c r="M311" i="2"/>
  <c r="N311" i="2"/>
  <c r="P311" i="2"/>
  <c r="P307" i="2" s="1"/>
  <c r="Q311" i="2"/>
  <c r="Q301" i="2" s="1"/>
  <c r="S311" i="2"/>
  <c r="S301" i="2" s="1"/>
  <c r="T311" i="2"/>
  <c r="T301" i="2" s="1"/>
  <c r="V311" i="2"/>
  <c r="V301" i="2" s="1"/>
  <c r="W311" i="2"/>
  <c r="W301" i="2" s="1"/>
  <c r="A312" i="2"/>
  <c r="B312" i="2"/>
  <c r="C312" i="2"/>
  <c r="G312" i="2"/>
  <c r="J312" i="2"/>
  <c r="K312" i="2"/>
  <c r="H312" i="2" s="1"/>
  <c r="M312" i="2"/>
  <c r="N312" i="2"/>
  <c r="P312" i="2"/>
  <c r="Q312" i="2"/>
  <c r="S312" i="2"/>
  <c r="T312" i="2"/>
  <c r="V312" i="2"/>
  <c r="W312" i="2"/>
  <c r="G313" i="2"/>
  <c r="H313" i="2"/>
  <c r="I313" i="2"/>
  <c r="L313" i="2"/>
  <c r="O313" i="2"/>
  <c r="O312" i="2" s="1"/>
  <c r="R313" i="2"/>
  <c r="U313" i="2"/>
  <c r="U312" i="2" s="1"/>
  <c r="G314" i="2"/>
  <c r="G309" i="2" s="1"/>
  <c r="H314" i="2"/>
  <c r="I314" i="2"/>
  <c r="L314" i="2"/>
  <c r="O314" i="2"/>
  <c r="O309" i="2" s="1"/>
  <c r="O299" i="2" s="1"/>
  <c r="R314" i="2"/>
  <c r="U314" i="2"/>
  <c r="G315" i="2"/>
  <c r="G310" i="2" s="1"/>
  <c r="H315" i="2"/>
  <c r="I315" i="2"/>
  <c r="F315" i="2" s="1"/>
  <c r="L315" i="2"/>
  <c r="O315" i="2"/>
  <c r="R315" i="2"/>
  <c r="R312" i="2" s="1"/>
  <c r="U315" i="2"/>
  <c r="G316" i="2"/>
  <c r="G311" i="2" s="1"/>
  <c r="H316" i="2"/>
  <c r="I316" i="2"/>
  <c r="L316" i="2"/>
  <c r="O316" i="2"/>
  <c r="R316" i="2"/>
  <c r="R311" i="2" s="1"/>
  <c r="U316" i="2"/>
  <c r="A317" i="2"/>
  <c r="B317" i="2"/>
  <c r="G317" i="2"/>
  <c r="J317" i="2"/>
  <c r="K317" i="2"/>
  <c r="M317" i="2"/>
  <c r="N317" i="2"/>
  <c r="H317" i="2" s="1"/>
  <c r="O317" i="2"/>
  <c r="P317" i="2"/>
  <c r="Q317" i="2"/>
  <c r="S317" i="2"/>
  <c r="T317" i="2"/>
  <c r="V317" i="2"/>
  <c r="W317" i="2"/>
  <c r="F318" i="2"/>
  <c r="G318" i="2"/>
  <c r="H318" i="2"/>
  <c r="I318" i="2"/>
  <c r="I317" i="2" s="1"/>
  <c r="L318" i="2"/>
  <c r="L317" i="2" s="1"/>
  <c r="O318" i="2"/>
  <c r="R318" i="2"/>
  <c r="R317" i="2" s="1"/>
  <c r="U318" i="2"/>
  <c r="F319" i="2"/>
  <c r="G319" i="2"/>
  <c r="H319" i="2"/>
  <c r="I319" i="2"/>
  <c r="L319" i="2"/>
  <c r="O319" i="2"/>
  <c r="R319" i="2"/>
  <c r="U319" i="2"/>
  <c r="F320" i="2"/>
  <c r="G320" i="2"/>
  <c r="H320" i="2"/>
  <c r="I320" i="2"/>
  <c r="L320" i="2"/>
  <c r="O320" i="2"/>
  <c r="R320" i="2"/>
  <c r="U320" i="2"/>
  <c r="F321" i="2"/>
  <c r="G321" i="2"/>
  <c r="H321" i="2"/>
  <c r="I321" i="2"/>
  <c r="L321" i="2"/>
  <c r="O321" i="2"/>
  <c r="R321" i="2"/>
  <c r="U321" i="2"/>
  <c r="A322" i="2"/>
  <c r="B322" i="2"/>
  <c r="C322" i="2"/>
  <c r="I322" i="2"/>
  <c r="J322" i="2"/>
  <c r="G322" i="2" s="1"/>
  <c r="K322" i="2"/>
  <c r="H322" i="2" s="1"/>
  <c r="M322" i="2"/>
  <c r="N322" i="2"/>
  <c r="P322" i="2"/>
  <c r="Q322" i="2"/>
  <c r="R322" i="2"/>
  <c r="S322" i="2"/>
  <c r="T322" i="2"/>
  <c r="U322" i="2"/>
  <c r="V322" i="2"/>
  <c r="W322" i="2"/>
  <c r="G323" i="2"/>
  <c r="H323" i="2"/>
  <c r="I323" i="2"/>
  <c r="F323" i="2" s="1"/>
  <c r="L323" i="2"/>
  <c r="L322" i="2" s="1"/>
  <c r="O323" i="2"/>
  <c r="O322" i="2" s="1"/>
  <c r="R323" i="2"/>
  <c r="U323" i="2"/>
  <c r="G324" i="2"/>
  <c r="H324" i="2"/>
  <c r="I324" i="2"/>
  <c r="F324" i="2" s="1"/>
  <c r="L324" i="2"/>
  <c r="O324" i="2"/>
  <c r="R324" i="2"/>
  <c r="U324" i="2"/>
  <c r="G325" i="2"/>
  <c r="H325" i="2"/>
  <c r="I325" i="2"/>
  <c r="F325" i="2" s="1"/>
  <c r="L325" i="2"/>
  <c r="O325" i="2"/>
  <c r="R325" i="2"/>
  <c r="U325" i="2"/>
  <c r="G326" i="2"/>
  <c r="H326" i="2"/>
  <c r="I326" i="2"/>
  <c r="F326" i="2" s="1"/>
  <c r="L326" i="2"/>
  <c r="O326" i="2"/>
  <c r="R326" i="2"/>
  <c r="U326" i="2"/>
  <c r="A327" i="2"/>
  <c r="B327" i="2"/>
  <c r="C327" i="2"/>
  <c r="H327" i="2"/>
  <c r="J327" i="2"/>
  <c r="G327" i="2" s="1"/>
  <c r="K327" i="2"/>
  <c r="M327" i="2"/>
  <c r="N327" i="2"/>
  <c r="P327" i="2"/>
  <c r="Q327" i="2"/>
  <c r="S327" i="2"/>
  <c r="T327" i="2"/>
  <c r="U327" i="2"/>
  <c r="V327" i="2"/>
  <c r="W327" i="2"/>
  <c r="G328" i="2"/>
  <c r="H328" i="2"/>
  <c r="I328" i="2"/>
  <c r="I327" i="2" s="1"/>
  <c r="L328" i="2"/>
  <c r="F328" i="2" s="1"/>
  <c r="O328" i="2"/>
  <c r="O327" i="2" s="1"/>
  <c r="R328" i="2"/>
  <c r="R327" i="2" s="1"/>
  <c r="U328" i="2"/>
  <c r="G329" i="2"/>
  <c r="H329" i="2"/>
  <c r="I329" i="2"/>
  <c r="L329" i="2"/>
  <c r="F329" i="2" s="1"/>
  <c r="O329" i="2"/>
  <c r="R329" i="2"/>
  <c r="U329" i="2"/>
  <c r="G330" i="2"/>
  <c r="H330" i="2"/>
  <c r="I330" i="2"/>
  <c r="L330" i="2"/>
  <c r="F330" i="2" s="1"/>
  <c r="O330" i="2"/>
  <c r="R330" i="2"/>
  <c r="U330" i="2"/>
  <c r="G331" i="2"/>
  <c r="H331" i="2"/>
  <c r="I331" i="2"/>
  <c r="L331" i="2"/>
  <c r="F331" i="2" s="1"/>
  <c r="O331" i="2"/>
  <c r="R331" i="2"/>
  <c r="U331" i="2"/>
  <c r="A332" i="2"/>
  <c r="B332" i="2"/>
  <c r="C332" i="2"/>
  <c r="G332" i="2"/>
  <c r="H332" i="2"/>
  <c r="J332" i="2"/>
  <c r="K332" i="2"/>
  <c r="M332" i="2"/>
  <c r="N332" i="2"/>
  <c r="O332" i="2"/>
  <c r="P332" i="2"/>
  <c r="Q332" i="2"/>
  <c r="S332" i="2"/>
  <c r="T332" i="2"/>
  <c r="V332" i="2"/>
  <c r="W332" i="2"/>
  <c r="F333" i="2"/>
  <c r="G333" i="2"/>
  <c r="H333" i="2"/>
  <c r="I333" i="2"/>
  <c r="I332" i="2" s="1"/>
  <c r="L333" i="2"/>
  <c r="L332" i="2" s="1"/>
  <c r="O333" i="2"/>
  <c r="R333" i="2"/>
  <c r="R332" i="2" s="1"/>
  <c r="U333" i="2"/>
  <c r="U332" i="2" s="1"/>
  <c r="F334" i="2"/>
  <c r="G334" i="2"/>
  <c r="H334" i="2"/>
  <c r="I334" i="2"/>
  <c r="L334" i="2"/>
  <c r="O334" i="2"/>
  <c r="R334" i="2"/>
  <c r="U334" i="2"/>
  <c r="F335" i="2"/>
  <c r="G335" i="2"/>
  <c r="H335" i="2"/>
  <c r="I335" i="2"/>
  <c r="L335" i="2"/>
  <c r="O335" i="2"/>
  <c r="R335" i="2"/>
  <c r="U335" i="2"/>
  <c r="F336" i="2"/>
  <c r="G336" i="2"/>
  <c r="H336" i="2"/>
  <c r="L336" i="2"/>
  <c r="O336" i="2"/>
  <c r="R336" i="2"/>
  <c r="U336" i="2"/>
  <c r="A337" i="2"/>
  <c r="B337" i="2"/>
  <c r="C337" i="2"/>
  <c r="J337" i="2"/>
  <c r="K337" i="2"/>
  <c r="H337" i="2" s="1"/>
  <c r="M337" i="2"/>
  <c r="G337" i="2" s="1"/>
  <c r="N337" i="2"/>
  <c r="P337" i="2"/>
  <c r="Q337" i="2"/>
  <c r="R337" i="2"/>
  <c r="S337" i="2"/>
  <c r="T337" i="2"/>
  <c r="V337" i="2"/>
  <c r="W337" i="2"/>
  <c r="G338" i="2"/>
  <c r="H338" i="2"/>
  <c r="I338" i="2"/>
  <c r="F338" i="2" s="1"/>
  <c r="L338" i="2"/>
  <c r="L337" i="2" s="1"/>
  <c r="O338" i="2"/>
  <c r="O337" i="2" s="1"/>
  <c r="R338" i="2"/>
  <c r="U338" i="2"/>
  <c r="U337" i="2" s="1"/>
  <c r="G339" i="2"/>
  <c r="H339" i="2"/>
  <c r="I339" i="2"/>
  <c r="L339" i="2"/>
  <c r="O339" i="2"/>
  <c r="R339" i="2"/>
  <c r="U339" i="2"/>
  <c r="G340" i="2"/>
  <c r="H340" i="2"/>
  <c r="I340" i="2"/>
  <c r="F340" i="2" s="1"/>
  <c r="L340" i="2"/>
  <c r="O340" i="2"/>
  <c r="R340" i="2"/>
  <c r="U340" i="2"/>
  <c r="G341" i="2"/>
  <c r="H341" i="2"/>
  <c r="I341" i="2"/>
  <c r="L341" i="2"/>
  <c r="O341" i="2"/>
  <c r="R341" i="2"/>
  <c r="U341" i="2"/>
  <c r="A342" i="2"/>
  <c r="B342" i="2"/>
  <c r="C342" i="2"/>
  <c r="G342" i="2"/>
  <c r="J342" i="2"/>
  <c r="K342" i="2"/>
  <c r="M342" i="2"/>
  <c r="N342" i="2"/>
  <c r="H342" i="2" s="1"/>
  <c r="O342" i="2"/>
  <c r="P342" i="2"/>
  <c r="Q342" i="2"/>
  <c r="S342" i="2"/>
  <c r="T342" i="2"/>
  <c r="V342" i="2"/>
  <c r="W342" i="2"/>
  <c r="G343" i="2"/>
  <c r="H343" i="2"/>
  <c r="I343" i="2"/>
  <c r="I342" i="2" s="1"/>
  <c r="L343" i="2"/>
  <c r="F343" i="2" s="1"/>
  <c r="O343" i="2"/>
  <c r="R343" i="2"/>
  <c r="R342" i="2" s="1"/>
  <c r="U343" i="2"/>
  <c r="G344" i="2"/>
  <c r="H344" i="2"/>
  <c r="I344" i="2"/>
  <c r="L344" i="2"/>
  <c r="F344" i="2" s="1"/>
  <c r="O344" i="2"/>
  <c r="R344" i="2"/>
  <c r="U344" i="2"/>
  <c r="U309" i="2" s="1"/>
  <c r="U299" i="2" s="1"/>
  <c r="G345" i="2"/>
  <c r="H345" i="2"/>
  <c r="I345" i="2"/>
  <c r="L345" i="2"/>
  <c r="F345" i="2" s="1"/>
  <c r="O345" i="2"/>
  <c r="R345" i="2"/>
  <c r="U345" i="2"/>
  <c r="F346" i="2"/>
  <c r="G346" i="2"/>
  <c r="H346" i="2"/>
  <c r="L346" i="2"/>
  <c r="O346" i="2"/>
  <c r="R346" i="2"/>
  <c r="U346" i="2"/>
  <c r="A347" i="2"/>
  <c r="B347" i="2"/>
  <c r="C347" i="2"/>
  <c r="J347" i="2"/>
  <c r="G347" i="2" s="1"/>
  <c r="K347" i="2"/>
  <c r="H347" i="2" s="1"/>
  <c r="M347" i="2"/>
  <c r="N347" i="2"/>
  <c r="P347" i="2"/>
  <c r="Q347" i="2"/>
  <c r="S347" i="2"/>
  <c r="T347" i="2"/>
  <c r="V347" i="2"/>
  <c r="W347" i="2"/>
  <c r="G348" i="2"/>
  <c r="H348" i="2"/>
  <c r="I348" i="2"/>
  <c r="L348" i="2"/>
  <c r="L347" i="2" s="1"/>
  <c r="O348" i="2"/>
  <c r="R348" i="2"/>
  <c r="U348" i="2"/>
  <c r="U347" i="2" s="1"/>
  <c r="G349" i="2"/>
  <c r="H349" i="2"/>
  <c r="I349" i="2"/>
  <c r="F349" i="2" s="1"/>
  <c r="L349" i="2"/>
  <c r="O349" i="2"/>
  <c r="R349" i="2"/>
  <c r="R347" i="2" s="1"/>
  <c r="U349" i="2"/>
  <c r="F350" i="2"/>
  <c r="G350" i="2"/>
  <c r="H350" i="2"/>
  <c r="I350" i="2"/>
  <c r="L350" i="2"/>
  <c r="O350" i="2"/>
  <c r="O347" i="2" s="1"/>
  <c r="R350" i="2"/>
  <c r="U350" i="2"/>
  <c r="F351" i="2"/>
  <c r="G351" i="2"/>
  <c r="H351" i="2"/>
  <c r="I351" i="2"/>
  <c r="I311" i="2" s="1"/>
  <c r="L351" i="2"/>
  <c r="O351" i="2"/>
  <c r="R351" i="2"/>
  <c r="U351" i="2"/>
  <c r="A352" i="2"/>
  <c r="B352" i="2"/>
  <c r="C352" i="2"/>
  <c r="J352" i="2"/>
  <c r="K352" i="2"/>
  <c r="M352" i="2"/>
  <c r="G352" i="2" s="1"/>
  <c r="N352" i="2"/>
  <c r="P352" i="2"/>
  <c r="Q352" i="2"/>
  <c r="S352" i="2"/>
  <c r="T352" i="2"/>
  <c r="V352" i="2"/>
  <c r="W352" i="2"/>
  <c r="G353" i="2"/>
  <c r="H353" i="2"/>
  <c r="I353" i="2"/>
  <c r="L353" i="2"/>
  <c r="L352" i="2" s="1"/>
  <c r="O353" i="2"/>
  <c r="O352" i="2" s="1"/>
  <c r="R353" i="2"/>
  <c r="U353" i="2"/>
  <c r="G354" i="2"/>
  <c r="H354" i="2"/>
  <c r="I354" i="2"/>
  <c r="F354" i="2" s="1"/>
  <c r="L354" i="2"/>
  <c r="O354" i="2"/>
  <c r="R354" i="2"/>
  <c r="U354" i="2"/>
  <c r="G355" i="2"/>
  <c r="H355" i="2"/>
  <c r="I355" i="2"/>
  <c r="F355" i="2" s="1"/>
  <c r="L355" i="2"/>
  <c r="O355" i="2"/>
  <c r="R355" i="2"/>
  <c r="U355" i="2"/>
  <c r="G356" i="2"/>
  <c r="H356" i="2"/>
  <c r="L356" i="2"/>
  <c r="F356" i="2" s="1"/>
  <c r="O356" i="2"/>
  <c r="R356" i="2"/>
  <c r="U356" i="2"/>
  <c r="U352" i="2" s="1"/>
  <c r="A357" i="2"/>
  <c r="B357" i="2"/>
  <c r="C357" i="2"/>
  <c r="H357" i="2"/>
  <c r="I357" i="2"/>
  <c r="J357" i="2"/>
  <c r="G357" i="2" s="1"/>
  <c r="K357" i="2"/>
  <c r="M357" i="2"/>
  <c r="N357" i="2"/>
  <c r="O357" i="2"/>
  <c r="P357" i="2"/>
  <c r="Q357" i="2"/>
  <c r="R357" i="2"/>
  <c r="S357" i="2"/>
  <c r="T357" i="2"/>
  <c r="V357" i="2"/>
  <c r="W357" i="2"/>
  <c r="F358" i="2"/>
  <c r="G358" i="2"/>
  <c r="H358" i="2"/>
  <c r="I358" i="2"/>
  <c r="L358" i="2"/>
  <c r="L357" i="2" s="1"/>
  <c r="O358" i="2"/>
  <c r="R358" i="2"/>
  <c r="U358" i="2"/>
  <c r="F359" i="2"/>
  <c r="G359" i="2"/>
  <c r="H359" i="2"/>
  <c r="I359" i="2"/>
  <c r="L359" i="2"/>
  <c r="O359" i="2"/>
  <c r="R359" i="2"/>
  <c r="U359" i="2"/>
  <c r="G360" i="2"/>
  <c r="H360" i="2"/>
  <c r="I360" i="2"/>
  <c r="F360" i="2" s="1"/>
  <c r="L360" i="2"/>
  <c r="O360" i="2"/>
  <c r="R360" i="2"/>
  <c r="U360" i="2"/>
  <c r="G361" i="2"/>
  <c r="H361" i="2"/>
  <c r="L361" i="2"/>
  <c r="F361" i="2" s="1"/>
  <c r="O361" i="2"/>
  <c r="R361" i="2"/>
  <c r="U361" i="2"/>
  <c r="A362" i="2"/>
  <c r="B362" i="2"/>
  <c r="C362" i="2"/>
  <c r="J362" i="2"/>
  <c r="G362" i="2" s="1"/>
  <c r="K362" i="2"/>
  <c r="M362" i="2"/>
  <c r="N362" i="2"/>
  <c r="P362" i="2"/>
  <c r="Q362" i="2"/>
  <c r="S362" i="2"/>
  <c r="T362" i="2"/>
  <c r="V362" i="2"/>
  <c r="W362" i="2"/>
  <c r="G363" i="2"/>
  <c r="H363" i="2"/>
  <c r="I363" i="2"/>
  <c r="L363" i="2"/>
  <c r="L362" i="2" s="1"/>
  <c r="O363" i="2"/>
  <c r="O362" i="2" s="1"/>
  <c r="R363" i="2"/>
  <c r="U363" i="2"/>
  <c r="G364" i="2"/>
  <c r="H364" i="2"/>
  <c r="I364" i="2"/>
  <c r="F364" i="2" s="1"/>
  <c r="L364" i="2"/>
  <c r="O364" i="2"/>
  <c r="R364" i="2"/>
  <c r="U364" i="2"/>
  <c r="G365" i="2"/>
  <c r="H365" i="2"/>
  <c r="I365" i="2"/>
  <c r="F365" i="2" s="1"/>
  <c r="L365" i="2"/>
  <c r="O365" i="2"/>
  <c r="R365" i="2"/>
  <c r="U365" i="2"/>
  <c r="G366" i="2"/>
  <c r="H366" i="2"/>
  <c r="L366" i="2"/>
  <c r="F366" i="2" s="1"/>
  <c r="O366" i="2"/>
  <c r="R366" i="2"/>
  <c r="U366" i="2"/>
  <c r="U362" i="2" s="1"/>
  <c r="J367" i="2"/>
  <c r="H368" i="2"/>
  <c r="J368" i="2"/>
  <c r="K368" i="2"/>
  <c r="K367" i="2" s="1"/>
  <c r="M368" i="2"/>
  <c r="N368" i="2"/>
  <c r="P368" i="2"/>
  <c r="S368" i="2"/>
  <c r="I369" i="2"/>
  <c r="J369" i="2"/>
  <c r="K369" i="2"/>
  <c r="M369" i="2"/>
  <c r="N369" i="2"/>
  <c r="Q369" i="2"/>
  <c r="V369" i="2"/>
  <c r="J370" i="2"/>
  <c r="K370" i="2"/>
  <c r="M370" i="2"/>
  <c r="N370" i="2"/>
  <c r="T370" i="2"/>
  <c r="W370" i="2"/>
  <c r="I371" i="2"/>
  <c r="J371" i="2"/>
  <c r="K371" i="2"/>
  <c r="M371" i="2"/>
  <c r="M367" i="2" s="1"/>
  <c r="N371" i="2"/>
  <c r="A372" i="2"/>
  <c r="B372" i="2"/>
  <c r="C372" i="2"/>
  <c r="H372" i="2"/>
  <c r="I372" i="2"/>
  <c r="J372" i="2"/>
  <c r="K372" i="2"/>
  <c r="M372" i="2"/>
  <c r="N372" i="2"/>
  <c r="P372" i="2"/>
  <c r="Q372" i="2"/>
  <c r="S372" i="2"/>
  <c r="T372" i="2"/>
  <c r="U372" i="2"/>
  <c r="V372" i="2"/>
  <c r="W372" i="2"/>
  <c r="G373" i="2"/>
  <c r="H373" i="2"/>
  <c r="I373" i="2"/>
  <c r="I368" i="2" s="1"/>
  <c r="L373" i="2"/>
  <c r="O373" i="2"/>
  <c r="R373" i="2"/>
  <c r="U373" i="2"/>
  <c r="G374" i="2"/>
  <c r="H374" i="2"/>
  <c r="H369" i="2" s="1"/>
  <c r="I374" i="2"/>
  <c r="L374" i="2"/>
  <c r="O374" i="2"/>
  <c r="F374" i="2" s="1"/>
  <c r="R374" i="2"/>
  <c r="U374" i="2"/>
  <c r="G375" i="2"/>
  <c r="H375" i="2"/>
  <c r="H370" i="2" s="1"/>
  <c r="I375" i="2"/>
  <c r="I370" i="2" s="1"/>
  <c r="L375" i="2"/>
  <c r="O375" i="2"/>
  <c r="F375" i="2" s="1"/>
  <c r="R375" i="2"/>
  <c r="U375" i="2"/>
  <c r="G376" i="2"/>
  <c r="H376" i="2"/>
  <c r="H371" i="2" s="1"/>
  <c r="L376" i="2"/>
  <c r="L371" i="2" s="1"/>
  <c r="O376" i="2"/>
  <c r="R376" i="2"/>
  <c r="F376" i="2" s="1"/>
  <c r="U376" i="2"/>
  <c r="A377" i="2"/>
  <c r="B377" i="2"/>
  <c r="C377" i="2"/>
  <c r="I377" i="2"/>
  <c r="J377" i="2"/>
  <c r="G377" i="2" s="1"/>
  <c r="K377" i="2"/>
  <c r="H377" i="2" s="1"/>
  <c r="L377" i="2"/>
  <c r="M377" i="2"/>
  <c r="N377" i="2"/>
  <c r="P377" i="2"/>
  <c r="Q377" i="2"/>
  <c r="S377" i="2"/>
  <c r="T377" i="2"/>
  <c r="V377" i="2"/>
  <c r="W377" i="2"/>
  <c r="G378" i="2"/>
  <c r="H378" i="2"/>
  <c r="I378" i="2"/>
  <c r="L378" i="2"/>
  <c r="O378" i="2"/>
  <c r="O377" i="2" s="1"/>
  <c r="R378" i="2"/>
  <c r="R377" i="2" s="1"/>
  <c r="U378" i="2"/>
  <c r="G379" i="2"/>
  <c r="H379" i="2"/>
  <c r="I379" i="2"/>
  <c r="L379" i="2"/>
  <c r="O379" i="2"/>
  <c r="R379" i="2"/>
  <c r="U379" i="2"/>
  <c r="G380" i="2"/>
  <c r="G370" i="2" s="1"/>
  <c r="H380" i="2"/>
  <c r="I380" i="2"/>
  <c r="L380" i="2"/>
  <c r="O380" i="2"/>
  <c r="R380" i="2"/>
  <c r="U380" i="2"/>
  <c r="G381" i="2"/>
  <c r="H381" i="2"/>
  <c r="L381" i="2"/>
  <c r="F381" i="2" s="1"/>
  <c r="O381" i="2"/>
  <c r="R381" i="2"/>
  <c r="U381" i="2"/>
  <c r="U377" i="2" s="1"/>
  <c r="A382" i="2"/>
  <c r="B382" i="2"/>
  <c r="C382" i="2"/>
  <c r="H382" i="2"/>
  <c r="I382" i="2"/>
  <c r="J382" i="2"/>
  <c r="K382" i="2"/>
  <c r="M382" i="2"/>
  <c r="N382" i="2"/>
  <c r="P382" i="2"/>
  <c r="Q382" i="2"/>
  <c r="S382" i="2"/>
  <c r="T382" i="2"/>
  <c r="U382" i="2"/>
  <c r="V382" i="2"/>
  <c r="W382" i="2"/>
  <c r="F383" i="2"/>
  <c r="G383" i="2"/>
  <c r="H383" i="2"/>
  <c r="I383" i="2"/>
  <c r="L383" i="2"/>
  <c r="L382" i="2" s="1"/>
  <c r="O383" i="2"/>
  <c r="R383" i="2"/>
  <c r="R382" i="2" s="1"/>
  <c r="U383" i="2"/>
  <c r="F384" i="2"/>
  <c r="G384" i="2"/>
  <c r="H384" i="2"/>
  <c r="I384" i="2"/>
  <c r="L384" i="2"/>
  <c r="O384" i="2"/>
  <c r="R384" i="2"/>
  <c r="U384" i="2"/>
  <c r="F385" i="2"/>
  <c r="G385" i="2"/>
  <c r="H385" i="2"/>
  <c r="I385" i="2"/>
  <c r="L385" i="2"/>
  <c r="O385" i="2"/>
  <c r="R385" i="2"/>
  <c r="U385" i="2"/>
  <c r="F386" i="2"/>
  <c r="G386" i="2"/>
  <c r="H386" i="2"/>
  <c r="L386" i="2"/>
  <c r="O386" i="2"/>
  <c r="R386" i="2"/>
  <c r="U386" i="2"/>
  <c r="A387" i="2"/>
  <c r="B387" i="2"/>
  <c r="C387" i="2"/>
  <c r="I387" i="2"/>
  <c r="J387" i="2"/>
  <c r="G387" i="2" s="1"/>
  <c r="K387" i="2"/>
  <c r="M387" i="2"/>
  <c r="N387" i="2"/>
  <c r="P387" i="2"/>
  <c r="Q387" i="2"/>
  <c r="S387" i="2"/>
  <c r="T387" i="2"/>
  <c r="U387" i="2"/>
  <c r="V387" i="2"/>
  <c r="W387" i="2"/>
  <c r="G388" i="2"/>
  <c r="H388" i="2"/>
  <c r="I388" i="2"/>
  <c r="F388" i="2" s="1"/>
  <c r="L388" i="2"/>
  <c r="L387" i="2" s="1"/>
  <c r="O388" i="2"/>
  <c r="O387" i="2" s="1"/>
  <c r="R388" i="2"/>
  <c r="U388" i="2"/>
  <c r="G389" i="2"/>
  <c r="H389" i="2"/>
  <c r="I389" i="2"/>
  <c r="L389" i="2"/>
  <c r="O389" i="2"/>
  <c r="R389" i="2"/>
  <c r="U389" i="2"/>
  <c r="G390" i="2"/>
  <c r="H390" i="2"/>
  <c r="I390" i="2"/>
  <c r="L390" i="2"/>
  <c r="L370" i="2" s="1"/>
  <c r="O390" i="2"/>
  <c r="R390" i="2"/>
  <c r="U390" i="2"/>
  <c r="G391" i="2"/>
  <c r="H391" i="2"/>
  <c r="L391" i="2"/>
  <c r="O391" i="2"/>
  <c r="R391" i="2"/>
  <c r="R387" i="2" s="1"/>
  <c r="U391" i="2"/>
  <c r="A392" i="2"/>
  <c r="B392" i="2"/>
  <c r="C392" i="2"/>
  <c r="H392" i="2"/>
  <c r="I392" i="2"/>
  <c r="J392" i="2"/>
  <c r="K392" i="2"/>
  <c r="M392" i="2"/>
  <c r="N392" i="2"/>
  <c r="P392" i="2"/>
  <c r="Q392" i="2"/>
  <c r="S392" i="2"/>
  <c r="T392" i="2"/>
  <c r="U392" i="2"/>
  <c r="V392" i="2"/>
  <c r="W392" i="2"/>
  <c r="F393" i="2"/>
  <c r="G393" i="2"/>
  <c r="H393" i="2"/>
  <c r="I393" i="2"/>
  <c r="L393" i="2"/>
  <c r="L392" i="2" s="1"/>
  <c r="O393" i="2"/>
  <c r="R393" i="2"/>
  <c r="R392" i="2" s="1"/>
  <c r="U393" i="2"/>
  <c r="F394" i="2"/>
  <c r="G394" i="2"/>
  <c r="H394" i="2"/>
  <c r="I394" i="2"/>
  <c r="L394" i="2"/>
  <c r="O394" i="2"/>
  <c r="R394" i="2"/>
  <c r="U394" i="2"/>
  <c r="F395" i="2"/>
  <c r="G395" i="2"/>
  <c r="H395" i="2"/>
  <c r="I395" i="2"/>
  <c r="L395" i="2"/>
  <c r="O395" i="2"/>
  <c r="R395" i="2"/>
  <c r="U395" i="2"/>
  <c r="F396" i="2"/>
  <c r="G396" i="2"/>
  <c r="H396" i="2"/>
  <c r="L396" i="2"/>
  <c r="O396" i="2"/>
  <c r="R396" i="2"/>
  <c r="U396" i="2"/>
  <c r="A397" i="2"/>
  <c r="B397" i="2"/>
  <c r="C397" i="2"/>
  <c r="I397" i="2"/>
  <c r="J397" i="2"/>
  <c r="G397" i="2" s="1"/>
  <c r="K397" i="2"/>
  <c r="M397" i="2"/>
  <c r="N397" i="2"/>
  <c r="P397" i="2"/>
  <c r="Q397" i="2"/>
  <c r="S397" i="2"/>
  <c r="T397" i="2"/>
  <c r="U397" i="2"/>
  <c r="V397" i="2"/>
  <c r="W397" i="2"/>
  <c r="G398" i="2"/>
  <c r="H398" i="2"/>
  <c r="I398" i="2"/>
  <c r="L398" i="2"/>
  <c r="L397" i="2" s="1"/>
  <c r="O398" i="2"/>
  <c r="R398" i="2"/>
  <c r="U398" i="2"/>
  <c r="G399" i="2"/>
  <c r="H399" i="2"/>
  <c r="I399" i="2"/>
  <c r="L399" i="2"/>
  <c r="O399" i="2"/>
  <c r="R399" i="2"/>
  <c r="U399" i="2"/>
  <c r="G400" i="2"/>
  <c r="H400" i="2"/>
  <c r="I400" i="2"/>
  <c r="F400" i="2" s="1"/>
  <c r="L400" i="2"/>
  <c r="O400" i="2"/>
  <c r="R400" i="2"/>
  <c r="U400" i="2"/>
  <c r="G401" i="2"/>
  <c r="H401" i="2"/>
  <c r="L401" i="2"/>
  <c r="O401" i="2"/>
  <c r="R401" i="2"/>
  <c r="R397" i="2" s="1"/>
  <c r="U401" i="2"/>
  <c r="A402" i="2"/>
  <c r="B402" i="2"/>
  <c r="H402" i="2"/>
  <c r="I402" i="2"/>
  <c r="J402" i="2"/>
  <c r="K402" i="2"/>
  <c r="M402" i="2"/>
  <c r="G402" i="2" s="1"/>
  <c r="N402" i="2"/>
  <c r="P402" i="2"/>
  <c r="Q402" i="2"/>
  <c r="S402" i="2"/>
  <c r="T402" i="2"/>
  <c r="U402" i="2"/>
  <c r="V402" i="2"/>
  <c r="W402" i="2"/>
  <c r="F403" i="2"/>
  <c r="G403" i="2"/>
  <c r="H403" i="2"/>
  <c r="I403" i="2"/>
  <c r="L403" i="2"/>
  <c r="L402" i="2" s="1"/>
  <c r="O403" i="2"/>
  <c r="R403" i="2"/>
  <c r="U403" i="2"/>
  <c r="F404" i="2"/>
  <c r="G404" i="2"/>
  <c r="H404" i="2"/>
  <c r="I404" i="2"/>
  <c r="L404" i="2"/>
  <c r="O404" i="2"/>
  <c r="R404" i="2"/>
  <c r="U404" i="2"/>
  <c r="F405" i="2"/>
  <c r="G405" i="2"/>
  <c r="H405" i="2"/>
  <c r="I405" i="2"/>
  <c r="L405" i="2"/>
  <c r="O405" i="2"/>
  <c r="O370" i="2" s="1"/>
  <c r="R405" i="2"/>
  <c r="U405" i="2"/>
  <c r="F406" i="2"/>
  <c r="G406" i="2"/>
  <c r="H406" i="2"/>
  <c r="L406" i="2"/>
  <c r="O406" i="2"/>
  <c r="R406" i="2"/>
  <c r="R371" i="2" s="1"/>
  <c r="U406" i="2"/>
  <c r="A407" i="2"/>
  <c r="B407" i="2"/>
  <c r="C407" i="2"/>
  <c r="I407" i="2"/>
  <c r="J407" i="2"/>
  <c r="G407" i="2" s="1"/>
  <c r="K407" i="2"/>
  <c r="M407" i="2"/>
  <c r="N407" i="2"/>
  <c r="P407" i="2"/>
  <c r="Q407" i="2"/>
  <c r="S407" i="2"/>
  <c r="T407" i="2"/>
  <c r="U407" i="2"/>
  <c r="V407" i="2"/>
  <c r="W407" i="2"/>
  <c r="G408" i="2"/>
  <c r="H408" i="2"/>
  <c r="I408" i="2"/>
  <c r="L408" i="2"/>
  <c r="F408" i="2" s="1"/>
  <c r="O408" i="2"/>
  <c r="R408" i="2"/>
  <c r="U408" i="2"/>
  <c r="G409" i="2"/>
  <c r="H409" i="2"/>
  <c r="I409" i="2"/>
  <c r="L409" i="2"/>
  <c r="F409" i="2" s="1"/>
  <c r="O409" i="2"/>
  <c r="R409" i="2"/>
  <c r="U409" i="2"/>
  <c r="G410" i="2"/>
  <c r="H410" i="2"/>
  <c r="I410" i="2"/>
  <c r="L410" i="2"/>
  <c r="F410" i="2" s="1"/>
  <c r="O410" i="2"/>
  <c r="R410" i="2"/>
  <c r="U410" i="2"/>
  <c r="G411" i="2"/>
  <c r="H411" i="2"/>
  <c r="L411" i="2"/>
  <c r="O411" i="2"/>
  <c r="F411" i="2" s="1"/>
  <c r="R411" i="2"/>
  <c r="R407" i="2" s="1"/>
  <c r="U411" i="2"/>
  <c r="S412" i="2"/>
  <c r="J413" i="2"/>
  <c r="K413" i="2"/>
  <c r="M413" i="2"/>
  <c r="M412" i="2" s="1"/>
  <c r="N413" i="2"/>
  <c r="N412" i="2" s="1"/>
  <c r="P413" i="2"/>
  <c r="Q413" i="2"/>
  <c r="S413" i="2"/>
  <c r="T413" i="2"/>
  <c r="T368" i="2" s="1"/>
  <c r="V413" i="2"/>
  <c r="W413" i="2"/>
  <c r="W368" i="2" s="1"/>
  <c r="J414" i="2"/>
  <c r="K414" i="2"/>
  <c r="M414" i="2"/>
  <c r="N414" i="2"/>
  <c r="O414" i="2"/>
  <c r="P414" i="2"/>
  <c r="P369" i="2" s="1"/>
  <c r="Q414" i="2"/>
  <c r="S414" i="2"/>
  <c r="S369" i="2" s="1"/>
  <c r="T414" i="2"/>
  <c r="V414" i="2"/>
  <c r="W414" i="2"/>
  <c r="W369" i="2" s="1"/>
  <c r="J415" i="2"/>
  <c r="K415" i="2"/>
  <c r="M415" i="2"/>
  <c r="N415" i="2"/>
  <c r="P415" i="2"/>
  <c r="P370" i="2" s="1"/>
  <c r="Q415" i="2"/>
  <c r="Q370" i="2" s="1"/>
  <c r="S415" i="2"/>
  <c r="S370" i="2" s="1"/>
  <c r="T415" i="2"/>
  <c r="U415" i="2"/>
  <c r="V415" i="2"/>
  <c r="V370" i="2" s="1"/>
  <c r="W415" i="2"/>
  <c r="J416" i="2"/>
  <c r="K416" i="2"/>
  <c r="K412" i="2" s="1"/>
  <c r="M416" i="2"/>
  <c r="N416" i="2"/>
  <c r="P416" i="2"/>
  <c r="P371" i="2" s="1"/>
  <c r="Q416" i="2"/>
  <c r="Q371" i="2" s="1"/>
  <c r="S416" i="2"/>
  <c r="S371" i="2" s="1"/>
  <c r="T416" i="2"/>
  <c r="T371" i="2" s="1"/>
  <c r="V416" i="2"/>
  <c r="V371" i="2" s="1"/>
  <c r="W416" i="2"/>
  <c r="W371" i="2" s="1"/>
  <c r="A417" i="2"/>
  <c r="B417" i="2"/>
  <c r="C417" i="2"/>
  <c r="J417" i="2"/>
  <c r="K417" i="2"/>
  <c r="M417" i="2"/>
  <c r="N417" i="2"/>
  <c r="P417" i="2"/>
  <c r="Q417" i="2"/>
  <c r="S417" i="2"/>
  <c r="T417" i="2"/>
  <c r="V417" i="2"/>
  <c r="W417" i="2"/>
  <c r="G418" i="2"/>
  <c r="H418" i="2"/>
  <c r="I418" i="2"/>
  <c r="F418" i="2" s="1"/>
  <c r="L418" i="2"/>
  <c r="O418" i="2"/>
  <c r="O417" i="2" s="1"/>
  <c r="R418" i="2"/>
  <c r="U418" i="2"/>
  <c r="U413" i="2" s="1"/>
  <c r="G419" i="2"/>
  <c r="H419" i="2"/>
  <c r="I419" i="2"/>
  <c r="L419" i="2"/>
  <c r="O419" i="2"/>
  <c r="R419" i="2"/>
  <c r="R414" i="2" s="1"/>
  <c r="U419" i="2"/>
  <c r="U414" i="2" s="1"/>
  <c r="G420" i="2"/>
  <c r="H420" i="2"/>
  <c r="I420" i="2"/>
  <c r="L420" i="2"/>
  <c r="O420" i="2"/>
  <c r="O415" i="2" s="1"/>
  <c r="R420" i="2"/>
  <c r="R415" i="2" s="1"/>
  <c r="U420" i="2"/>
  <c r="G421" i="2"/>
  <c r="H421" i="2"/>
  <c r="L421" i="2"/>
  <c r="O421" i="2"/>
  <c r="O416" i="2" s="1"/>
  <c r="R421" i="2"/>
  <c r="R416" i="2" s="1"/>
  <c r="U421" i="2"/>
  <c r="U416" i="2" s="1"/>
  <c r="U371" i="2" s="1"/>
  <c r="A422" i="2"/>
  <c r="B422" i="2"/>
  <c r="C422" i="2"/>
  <c r="J422" i="2"/>
  <c r="I422" i="2" s="1"/>
  <c r="K422" i="2"/>
  <c r="M422" i="2"/>
  <c r="N422" i="2"/>
  <c r="O422" i="2"/>
  <c r="P422" i="2"/>
  <c r="Q422" i="2"/>
  <c r="R422" i="2"/>
  <c r="S422" i="2"/>
  <c r="T422" i="2"/>
  <c r="V422" i="2"/>
  <c r="W422" i="2"/>
  <c r="G423" i="2"/>
  <c r="H423" i="2"/>
  <c r="I423" i="2"/>
  <c r="L423" i="2"/>
  <c r="L422" i="2" s="1"/>
  <c r="O423" i="2"/>
  <c r="R423" i="2"/>
  <c r="U423" i="2"/>
  <c r="G424" i="2"/>
  <c r="H424" i="2"/>
  <c r="I424" i="2"/>
  <c r="L424" i="2"/>
  <c r="O424" i="2"/>
  <c r="R424" i="2"/>
  <c r="U424" i="2"/>
  <c r="F424" i="2" s="1"/>
  <c r="G425" i="2"/>
  <c r="H425" i="2"/>
  <c r="I425" i="2"/>
  <c r="L425" i="2"/>
  <c r="O425" i="2"/>
  <c r="R425" i="2"/>
  <c r="U425" i="2"/>
  <c r="F425" i="2" s="1"/>
  <c r="F426" i="2"/>
  <c r="G426" i="2"/>
  <c r="H426" i="2"/>
  <c r="H416" i="2" s="1"/>
  <c r="L426" i="2"/>
  <c r="O426" i="2"/>
  <c r="R426" i="2"/>
  <c r="U426" i="2"/>
  <c r="A427" i="2"/>
  <c r="B427" i="2"/>
  <c r="C427" i="2"/>
  <c r="J427" i="2"/>
  <c r="K427" i="2"/>
  <c r="M427" i="2"/>
  <c r="N427" i="2"/>
  <c r="P427" i="2"/>
  <c r="Q427" i="2"/>
  <c r="S427" i="2"/>
  <c r="T427" i="2"/>
  <c r="V427" i="2"/>
  <c r="W427" i="2"/>
  <c r="G428" i="2"/>
  <c r="H428" i="2"/>
  <c r="I428" i="2"/>
  <c r="L428" i="2"/>
  <c r="L427" i="2" s="1"/>
  <c r="O428" i="2"/>
  <c r="R428" i="2"/>
  <c r="U428" i="2"/>
  <c r="G429" i="2"/>
  <c r="G414" i="2" s="1"/>
  <c r="H429" i="2"/>
  <c r="I429" i="2"/>
  <c r="F429" i="2" s="1"/>
  <c r="L429" i="2"/>
  <c r="L414" i="2" s="1"/>
  <c r="O429" i="2"/>
  <c r="R429" i="2"/>
  <c r="U429" i="2"/>
  <c r="G430" i="2"/>
  <c r="H430" i="2"/>
  <c r="I430" i="2"/>
  <c r="F430" i="2" s="1"/>
  <c r="L430" i="2"/>
  <c r="O430" i="2"/>
  <c r="R430" i="2"/>
  <c r="U430" i="2"/>
  <c r="G431" i="2"/>
  <c r="H431" i="2"/>
  <c r="L431" i="2"/>
  <c r="F431" i="2" s="1"/>
  <c r="O431" i="2"/>
  <c r="R431" i="2"/>
  <c r="U431" i="2"/>
  <c r="U427" i="2" s="1"/>
  <c r="A432" i="2"/>
  <c r="B432" i="2"/>
  <c r="C432" i="2"/>
  <c r="J432" i="2"/>
  <c r="G432" i="2" s="1"/>
  <c r="K432" i="2"/>
  <c r="H432" i="2" s="1"/>
  <c r="M432" i="2"/>
  <c r="N432" i="2"/>
  <c r="P432" i="2"/>
  <c r="Q432" i="2"/>
  <c r="R432" i="2"/>
  <c r="S432" i="2"/>
  <c r="T432" i="2"/>
  <c r="V432" i="2"/>
  <c r="W432" i="2"/>
  <c r="G433" i="2"/>
  <c r="H433" i="2"/>
  <c r="I433" i="2"/>
  <c r="F433" i="2" s="1"/>
  <c r="L433" i="2"/>
  <c r="L432" i="2" s="1"/>
  <c r="O433" i="2"/>
  <c r="O432" i="2" s="1"/>
  <c r="R433" i="2"/>
  <c r="U433" i="2"/>
  <c r="U432" i="2" s="1"/>
  <c r="G434" i="2"/>
  <c r="H434" i="2"/>
  <c r="I434" i="2"/>
  <c r="F434" i="2" s="1"/>
  <c r="L434" i="2"/>
  <c r="O434" i="2"/>
  <c r="R434" i="2"/>
  <c r="U434" i="2"/>
  <c r="G435" i="2"/>
  <c r="H435" i="2"/>
  <c r="I435" i="2"/>
  <c r="F435" i="2" s="1"/>
  <c r="L435" i="2"/>
  <c r="O435" i="2"/>
  <c r="R435" i="2"/>
  <c r="U435" i="2"/>
  <c r="G436" i="2"/>
  <c r="H436" i="2"/>
  <c r="I436" i="2"/>
  <c r="I416" i="2" s="1"/>
  <c r="L436" i="2"/>
  <c r="O436" i="2"/>
  <c r="R436" i="2"/>
  <c r="U436" i="2"/>
  <c r="A437" i="2"/>
  <c r="B437" i="2"/>
  <c r="C437" i="2"/>
  <c r="J437" i="2"/>
  <c r="G437" i="2" s="1"/>
  <c r="K437" i="2"/>
  <c r="H437" i="2" s="1"/>
  <c r="M437" i="2"/>
  <c r="N437" i="2"/>
  <c r="P437" i="2"/>
  <c r="Q437" i="2"/>
  <c r="S437" i="2"/>
  <c r="T437" i="2"/>
  <c r="U437" i="2"/>
  <c r="V437" i="2"/>
  <c r="W437" i="2"/>
  <c r="G438" i="2"/>
  <c r="H438" i="2"/>
  <c r="I438" i="2"/>
  <c r="F438" i="2" s="1"/>
  <c r="L438" i="2"/>
  <c r="L437" i="2" s="1"/>
  <c r="O438" i="2"/>
  <c r="O437" i="2" s="1"/>
  <c r="R438" i="2"/>
  <c r="R437" i="2" s="1"/>
  <c r="U438" i="2"/>
  <c r="G439" i="2"/>
  <c r="H439" i="2"/>
  <c r="I439" i="2"/>
  <c r="F439" i="2" s="1"/>
  <c r="L439" i="2"/>
  <c r="O439" i="2"/>
  <c r="R439" i="2"/>
  <c r="U439" i="2"/>
  <c r="G440" i="2"/>
  <c r="H440" i="2"/>
  <c r="I440" i="2"/>
  <c r="F440" i="2" s="1"/>
  <c r="L440" i="2"/>
  <c r="O440" i="2"/>
  <c r="R440" i="2"/>
  <c r="U440" i="2"/>
  <c r="G441" i="2"/>
  <c r="H441" i="2"/>
  <c r="L441" i="2"/>
  <c r="F441" i="2" s="1"/>
  <c r="O441" i="2"/>
  <c r="R441" i="2"/>
  <c r="U441" i="2"/>
  <c r="A442" i="2"/>
  <c r="B442" i="2"/>
  <c r="C442" i="2"/>
  <c r="I442" i="2"/>
  <c r="F442" i="2" s="1"/>
  <c r="J442" i="2"/>
  <c r="G442" i="2" s="1"/>
  <c r="K442" i="2"/>
  <c r="M442" i="2"/>
  <c r="N442" i="2"/>
  <c r="O442" i="2"/>
  <c r="P442" i="2"/>
  <c r="Q442" i="2"/>
  <c r="H442" i="2" s="1"/>
  <c r="R442" i="2"/>
  <c r="S442" i="2"/>
  <c r="T442" i="2"/>
  <c r="V442" i="2"/>
  <c r="W442" i="2"/>
  <c r="F443" i="2"/>
  <c r="G443" i="2"/>
  <c r="H443" i="2"/>
  <c r="I443" i="2"/>
  <c r="L443" i="2"/>
  <c r="L442" i="2" s="1"/>
  <c r="O443" i="2"/>
  <c r="R443" i="2"/>
  <c r="U443" i="2"/>
  <c r="U442" i="2" s="1"/>
  <c r="F444" i="2"/>
  <c r="G444" i="2"/>
  <c r="H444" i="2"/>
  <c r="I444" i="2"/>
  <c r="L444" i="2"/>
  <c r="O444" i="2"/>
  <c r="R444" i="2"/>
  <c r="U444" i="2"/>
  <c r="F445" i="2"/>
  <c r="G445" i="2"/>
  <c r="H445" i="2"/>
  <c r="I445" i="2"/>
  <c r="L445" i="2"/>
  <c r="O445" i="2"/>
  <c r="R445" i="2"/>
  <c r="U445" i="2"/>
  <c r="F446" i="2"/>
  <c r="G446" i="2"/>
  <c r="H446" i="2"/>
  <c r="L446" i="2"/>
  <c r="O446" i="2"/>
  <c r="R446" i="2"/>
  <c r="U446" i="2"/>
  <c r="A447" i="2"/>
  <c r="B447" i="2"/>
  <c r="C447" i="2"/>
  <c r="J447" i="2"/>
  <c r="G447" i="2" s="1"/>
  <c r="K447" i="2"/>
  <c r="H447" i="2" s="1"/>
  <c r="M447" i="2"/>
  <c r="N447" i="2"/>
  <c r="P447" i="2"/>
  <c r="Q447" i="2"/>
  <c r="S447" i="2"/>
  <c r="T447" i="2"/>
  <c r="U447" i="2"/>
  <c r="V447" i="2"/>
  <c r="W447" i="2"/>
  <c r="G448" i="2"/>
  <c r="H448" i="2"/>
  <c r="I448" i="2"/>
  <c r="F448" i="2" s="1"/>
  <c r="L448" i="2"/>
  <c r="L447" i="2" s="1"/>
  <c r="O448" i="2"/>
  <c r="O447" i="2" s="1"/>
  <c r="R448" i="2"/>
  <c r="R447" i="2" s="1"/>
  <c r="U448" i="2"/>
  <c r="G449" i="2"/>
  <c r="H449" i="2"/>
  <c r="I449" i="2"/>
  <c r="F449" i="2" s="1"/>
  <c r="L449" i="2"/>
  <c r="O449" i="2"/>
  <c r="R449" i="2"/>
  <c r="U449" i="2"/>
  <c r="G450" i="2"/>
  <c r="H450" i="2"/>
  <c r="I450" i="2"/>
  <c r="F450" i="2" s="1"/>
  <c r="L450" i="2"/>
  <c r="O450" i="2"/>
  <c r="R450" i="2"/>
  <c r="U450" i="2"/>
  <c r="G451" i="2"/>
  <c r="H451" i="2"/>
  <c r="L451" i="2"/>
  <c r="F451" i="2" s="1"/>
  <c r="O451" i="2"/>
  <c r="R451" i="2"/>
  <c r="U451" i="2"/>
  <c r="A452" i="2"/>
  <c r="B452" i="2"/>
  <c r="C452" i="2"/>
  <c r="I452" i="2"/>
  <c r="F452" i="2" s="1"/>
  <c r="J452" i="2"/>
  <c r="G452" i="2" s="1"/>
  <c r="K452" i="2"/>
  <c r="M452" i="2"/>
  <c r="N452" i="2"/>
  <c r="O452" i="2"/>
  <c r="P452" i="2"/>
  <c r="Q452" i="2"/>
  <c r="H452" i="2" s="1"/>
  <c r="R452" i="2"/>
  <c r="S452" i="2"/>
  <c r="T452" i="2"/>
  <c r="V452" i="2"/>
  <c r="W452" i="2"/>
  <c r="F453" i="2"/>
  <c r="G453" i="2"/>
  <c r="H453" i="2"/>
  <c r="I453" i="2"/>
  <c r="L453" i="2"/>
  <c r="L452" i="2" s="1"/>
  <c r="O453" i="2"/>
  <c r="R453" i="2"/>
  <c r="U453" i="2"/>
  <c r="U452" i="2" s="1"/>
  <c r="F454" i="2"/>
  <c r="G454" i="2"/>
  <c r="H454" i="2"/>
  <c r="I454" i="2"/>
  <c r="L454" i="2"/>
  <c r="O454" i="2"/>
  <c r="R454" i="2"/>
  <c r="U454" i="2"/>
  <c r="F455" i="2"/>
  <c r="G455" i="2"/>
  <c r="H455" i="2"/>
  <c r="I455" i="2"/>
  <c r="L455" i="2"/>
  <c r="O455" i="2"/>
  <c r="R455" i="2"/>
  <c r="U455" i="2"/>
  <c r="F456" i="2"/>
  <c r="G456" i="2"/>
  <c r="H456" i="2"/>
  <c r="L456" i="2"/>
  <c r="O456" i="2"/>
  <c r="R456" i="2"/>
  <c r="U456" i="2"/>
  <c r="A457" i="2"/>
  <c r="B457" i="2"/>
  <c r="C457" i="2"/>
  <c r="J457" i="2"/>
  <c r="G457" i="2" s="1"/>
  <c r="K457" i="2"/>
  <c r="H457" i="2" s="1"/>
  <c r="M457" i="2"/>
  <c r="N457" i="2"/>
  <c r="P457" i="2"/>
  <c r="Q457" i="2"/>
  <c r="S457" i="2"/>
  <c r="T457" i="2"/>
  <c r="U457" i="2"/>
  <c r="V457" i="2"/>
  <c r="W457" i="2"/>
  <c r="G458" i="2"/>
  <c r="H458" i="2"/>
  <c r="I458" i="2"/>
  <c r="F458" i="2" s="1"/>
  <c r="L458" i="2"/>
  <c r="L457" i="2" s="1"/>
  <c r="O458" i="2"/>
  <c r="O457" i="2" s="1"/>
  <c r="R458" i="2"/>
  <c r="R457" i="2" s="1"/>
  <c r="U458" i="2"/>
  <c r="G459" i="2"/>
  <c r="H459" i="2"/>
  <c r="I459" i="2"/>
  <c r="F459" i="2" s="1"/>
  <c r="L459" i="2"/>
  <c r="O459" i="2"/>
  <c r="R459" i="2"/>
  <c r="U459" i="2"/>
  <c r="G460" i="2"/>
  <c r="H460" i="2"/>
  <c r="I460" i="2"/>
  <c r="F460" i="2" s="1"/>
  <c r="L460" i="2"/>
  <c r="O460" i="2"/>
  <c r="R460" i="2"/>
  <c r="U460" i="2"/>
  <c r="G461" i="2"/>
  <c r="H461" i="2"/>
  <c r="L461" i="2"/>
  <c r="F461" i="2" s="1"/>
  <c r="O461" i="2"/>
  <c r="R461" i="2"/>
  <c r="U461" i="2"/>
  <c r="A462" i="2"/>
  <c r="B462" i="2"/>
  <c r="C462" i="2"/>
  <c r="I462" i="2"/>
  <c r="J462" i="2"/>
  <c r="G462" i="2" s="1"/>
  <c r="K462" i="2"/>
  <c r="M462" i="2"/>
  <c r="N462" i="2"/>
  <c r="P462" i="2"/>
  <c r="Q462" i="2"/>
  <c r="H462" i="2" s="1"/>
  <c r="R462" i="2"/>
  <c r="S462" i="2"/>
  <c r="T462" i="2"/>
  <c r="V462" i="2"/>
  <c r="W462" i="2"/>
  <c r="F463" i="2"/>
  <c r="G463" i="2"/>
  <c r="H463" i="2"/>
  <c r="I463" i="2"/>
  <c r="L463" i="2"/>
  <c r="L462" i="2" s="1"/>
  <c r="O463" i="2"/>
  <c r="O462" i="2" s="1"/>
  <c r="R463" i="2"/>
  <c r="U463" i="2"/>
  <c r="U462" i="2" s="1"/>
  <c r="F464" i="2"/>
  <c r="G464" i="2"/>
  <c r="H464" i="2"/>
  <c r="I464" i="2"/>
  <c r="L464" i="2"/>
  <c r="O464" i="2"/>
  <c r="R464" i="2"/>
  <c r="U464" i="2"/>
  <c r="F465" i="2"/>
  <c r="G465" i="2"/>
  <c r="H465" i="2"/>
  <c r="I465" i="2"/>
  <c r="L465" i="2"/>
  <c r="O465" i="2"/>
  <c r="R465" i="2"/>
  <c r="U465" i="2"/>
  <c r="F466" i="2"/>
  <c r="G466" i="2"/>
  <c r="H466" i="2"/>
  <c r="L466" i="2"/>
  <c r="O466" i="2"/>
  <c r="R466" i="2"/>
  <c r="U466" i="2"/>
  <c r="J468" i="2"/>
  <c r="J467" i="2" s="1"/>
  <c r="K468" i="2"/>
  <c r="K467" i="2" s="1"/>
  <c r="M468" i="2"/>
  <c r="M467" i="2" s="1"/>
  <c r="N468" i="2"/>
  <c r="N467" i="2" s="1"/>
  <c r="P468" i="2"/>
  <c r="Q468" i="2"/>
  <c r="S468" i="2"/>
  <c r="S467" i="2" s="1"/>
  <c r="T468" i="2"/>
  <c r="T467" i="2" s="1"/>
  <c r="V468" i="2"/>
  <c r="V467" i="2" s="1"/>
  <c r="W468" i="2"/>
  <c r="W467" i="2" s="1"/>
  <c r="J469" i="2"/>
  <c r="K469" i="2"/>
  <c r="M469" i="2"/>
  <c r="N469" i="2"/>
  <c r="P469" i="2"/>
  <c r="Q469" i="2"/>
  <c r="S469" i="2"/>
  <c r="T469" i="2"/>
  <c r="V469" i="2"/>
  <c r="W469" i="2"/>
  <c r="J470" i="2"/>
  <c r="K470" i="2"/>
  <c r="M470" i="2"/>
  <c r="N470" i="2"/>
  <c r="P470" i="2"/>
  <c r="Q470" i="2"/>
  <c r="Q467" i="2" s="1"/>
  <c r="S470" i="2"/>
  <c r="T470" i="2"/>
  <c r="V470" i="2"/>
  <c r="W470" i="2"/>
  <c r="I471" i="2"/>
  <c r="J471" i="2"/>
  <c r="K471" i="2"/>
  <c r="M471" i="2"/>
  <c r="N471" i="2"/>
  <c r="P471" i="2"/>
  <c r="P467" i="2" s="1"/>
  <c r="Q471" i="2"/>
  <c r="S471" i="2"/>
  <c r="T471" i="2"/>
  <c r="V471" i="2"/>
  <c r="W471" i="2"/>
  <c r="A472" i="2"/>
  <c r="B472" i="2"/>
  <c r="J472" i="2"/>
  <c r="G472" i="2" s="1"/>
  <c r="K472" i="2"/>
  <c r="H472" i="2" s="1"/>
  <c r="M472" i="2"/>
  <c r="N472" i="2"/>
  <c r="P472" i="2"/>
  <c r="Q472" i="2"/>
  <c r="S472" i="2"/>
  <c r="T472" i="2"/>
  <c r="U472" i="2"/>
  <c r="V472" i="2"/>
  <c r="W472" i="2"/>
  <c r="G473" i="2"/>
  <c r="G468" i="2" s="1"/>
  <c r="H473" i="2"/>
  <c r="H468" i="2" s="1"/>
  <c r="I473" i="2"/>
  <c r="I468" i="2" s="1"/>
  <c r="L473" i="2"/>
  <c r="L468" i="2" s="1"/>
  <c r="L467" i="2" s="1"/>
  <c r="O473" i="2"/>
  <c r="O472" i="2" s="1"/>
  <c r="R473" i="2"/>
  <c r="R468" i="2" s="1"/>
  <c r="U473" i="2"/>
  <c r="U468" i="2" s="1"/>
  <c r="U467" i="2" s="1"/>
  <c r="G474" i="2"/>
  <c r="G469" i="2" s="1"/>
  <c r="H474" i="2"/>
  <c r="H469" i="2" s="1"/>
  <c r="I474" i="2"/>
  <c r="I469" i="2" s="1"/>
  <c r="L474" i="2"/>
  <c r="L469" i="2" s="1"/>
  <c r="O474" i="2"/>
  <c r="O469" i="2" s="1"/>
  <c r="R474" i="2"/>
  <c r="R469" i="2" s="1"/>
  <c r="U474" i="2"/>
  <c r="U469" i="2" s="1"/>
  <c r="G475" i="2"/>
  <c r="G470" i="2" s="1"/>
  <c r="H475" i="2"/>
  <c r="H470" i="2" s="1"/>
  <c r="I475" i="2"/>
  <c r="F475" i="2" s="1"/>
  <c r="L475" i="2"/>
  <c r="L470" i="2" s="1"/>
  <c r="O475" i="2"/>
  <c r="O470" i="2" s="1"/>
  <c r="R475" i="2"/>
  <c r="U475" i="2"/>
  <c r="U470" i="2" s="1"/>
  <c r="G476" i="2"/>
  <c r="H476" i="2"/>
  <c r="H471" i="2" s="1"/>
  <c r="L476" i="2"/>
  <c r="L471" i="2" s="1"/>
  <c r="O476" i="2"/>
  <c r="O471" i="2" s="1"/>
  <c r="R476" i="2"/>
  <c r="R471" i="2" s="1"/>
  <c r="U476" i="2"/>
  <c r="U471" i="2" s="1"/>
  <c r="A477" i="2"/>
  <c r="B477" i="2"/>
  <c r="I477" i="2"/>
  <c r="J477" i="2"/>
  <c r="K477" i="2"/>
  <c r="M477" i="2"/>
  <c r="N477" i="2"/>
  <c r="H477" i="2" s="1"/>
  <c r="O477" i="2"/>
  <c r="P477" i="2"/>
  <c r="Q477" i="2"/>
  <c r="S477" i="2"/>
  <c r="T477" i="2"/>
  <c r="V477" i="2"/>
  <c r="G477" i="2" s="1"/>
  <c r="W477" i="2"/>
  <c r="G478" i="2"/>
  <c r="H478" i="2"/>
  <c r="I478" i="2"/>
  <c r="L478" i="2"/>
  <c r="L477" i="2" s="1"/>
  <c r="O478" i="2"/>
  <c r="R478" i="2"/>
  <c r="R477" i="2" s="1"/>
  <c r="U478" i="2"/>
  <c r="U477" i="2" s="1"/>
  <c r="G479" i="2"/>
  <c r="H479" i="2"/>
  <c r="I479" i="2"/>
  <c r="L479" i="2"/>
  <c r="O479" i="2"/>
  <c r="R479" i="2"/>
  <c r="F479" i="2" s="1"/>
  <c r="U479" i="2"/>
  <c r="G480" i="2"/>
  <c r="H480" i="2"/>
  <c r="I480" i="2"/>
  <c r="L480" i="2"/>
  <c r="O480" i="2"/>
  <c r="R480" i="2"/>
  <c r="R470" i="2" s="1"/>
  <c r="U480" i="2"/>
  <c r="G481" i="2"/>
  <c r="G471" i="2" s="1"/>
  <c r="H481" i="2"/>
  <c r="L481" i="2"/>
  <c r="O481" i="2"/>
  <c r="R481" i="2"/>
  <c r="U481" i="2"/>
  <c r="F481" i="2" s="1"/>
  <c r="A482" i="2"/>
  <c r="B482" i="2"/>
  <c r="C482" i="2"/>
  <c r="J482" i="2"/>
  <c r="G482" i="2" s="1"/>
  <c r="K482" i="2"/>
  <c r="H482" i="2" s="1"/>
  <c r="M482" i="2"/>
  <c r="N482" i="2"/>
  <c r="P482" i="2"/>
  <c r="Q482" i="2"/>
  <c r="S482" i="2"/>
  <c r="T482" i="2"/>
  <c r="U482" i="2"/>
  <c r="V482" i="2"/>
  <c r="W482" i="2"/>
  <c r="G483" i="2"/>
  <c r="H483" i="2"/>
  <c r="I483" i="2"/>
  <c r="F483" i="2" s="1"/>
  <c r="L483" i="2"/>
  <c r="L482" i="2" s="1"/>
  <c r="O483" i="2"/>
  <c r="O482" i="2" s="1"/>
  <c r="R483" i="2"/>
  <c r="U483" i="2"/>
  <c r="G484" i="2"/>
  <c r="H484" i="2"/>
  <c r="I484" i="2"/>
  <c r="F484" i="2" s="1"/>
  <c r="L484" i="2"/>
  <c r="O484" i="2"/>
  <c r="R484" i="2"/>
  <c r="U484" i="2"/>
  <c r="G485" i="2"/>
  <c r="H485" i="2"/>
  <c r="I485" i="2"/>
  <c r="F485" i="2" s="1"/>
  <c r="L485" i="2"/>
  <c r="O485" i="2"/>
  <c r="R485" i="2"/>
  <c r="U485" i="2"/>
  <c r="G486" i="2"/>
  <c r="H486" i="2"/>
  <c r="L486" i="2"/>
  <c r="F486" i="2" s="1"/>
  <c r="O486" i="2"/>
  <c r="R486" i="2"/>
  <c r="R482" i="2" s="1"/>
  <c r="U486" i="2"/>
  <c r="J488" i="2"/>
  <c r="J487" i="2" s="1"/>
  <c r="K488" i="2"/>
  <c r="M488" i="2"/>
  <c r="M487" i="2" s="1"/>
  <c r="N488" i="2"/>
  <c r="N487" i="2" s="1"/>
  <c r="P488" i="2"/>
  <c r="P487" i="2" s="1"/>
  <c r="Q488" i="2"/>
  <c r="Q487" i="2" s="1"/>
  <c r="S488" i="2"/>
  <c r="T488" i="2"/>
  <c r="V488" i="2"/>
  <c r="V487" i="2" s="1"/>
  <c r="W488" i="2"/>
  <c r="W487" i="2" s="1"/>
  <c r="J489" i="2"/>
  <c r="K489" i="2"/>
  <c r="M489" i="2"/>
  <c r="N489" i="2"/>
  <c r="P489" i="2"/>
  <c r="Q489" i="2"/>
  <c r="S489" i="2"/>
  <c r="T489" i="2"/>
  <c r="T487" i="2" s="1"/>
  <c r="V489" i="2"/>
  <c r="W489" i="2"/>
  <c r="J490" i="2"/>
  <c r="K490" i="2"/>
  <c r="K487" i="2" s="1"/>
  <c r="M490" i="2"/>
  <c r="N490" i="2"/>
  <c r="P490" i="2"/>
  <c r="Q490" i="2"/>
  <c r="S490" i="2"/>
  <c r="S487" i="2" s="1"/>
  <c r="T490" i="2"/>
  <c r="V490" i="2"/>
  <c r="W490" i="2"/>
  <c r="I491" i="2"/>
  <c r="J491" i="2"/>
  <c r="K491" i="2"/>
  <c r="M491" i="2"/>
  <c r="N491" i="2"/>
  <c r="P491" i="2"/>
  <c r="Q491" i="2"/>
  <c r="S491" i="2"/>
  <c r="T491" i="2"/>
  <c r="V491" i="2"/>
  <c r="W491" i="2"/>
  <c r="A492" i="2"/>
  <c r="B492" i="2"/>
  <c r="C492" i="2"/>
  <c r="J492" i="2"/>
  <c r="K492" i="2"/>
  <c r="H492" i="2" s="1"/>
  <c r="M492" i="2"/>
  <c r="G492" i="2" s="1"/>
  <c r="N492" i="2"/>
  <c r="P492" i="2"/>
  <c r="Q492" i="2"/>
  <c r="S492" i="2"/>
  <c r="T492" i="2"/>
  <c r="V492" i="2"/>
  <c r="W492" i="2"/>
  <c r="G493" i="2"/>
  <c r="G488" i="2" s="1"/>
  <c r="H493" i="2"/>
  <c r="H488" i="2" s="1"/>
  <c r="I493" i="2"/>
  <c r="F493" i="2" s="1"/>
  <c r="F488" i="2" s="1"/>
  <c r="L493" i="2"/>
  <c r="L488" i="2" s="1"/>
  <c r="O493" i="2"/>
  <c r="O492" i="2" s="1"/>
  <c r="R493" i="2"/>
  <c r="R492" i="2" s="1"/>
  <c r="U493" i="2"/>
  <c r="G494" i="2"/>
  <c r="G489" i="2" s="1"/>
  <c r="H494" i="2"/>
  <c r="H489" i="2" s="1"/>
  <c r="I494" i="2"/>
  <c r="I489" i="2" s="1"/>
  <c r="L494" i="2"/>
  <c r="L489" i="2" s="1"/>
  <c r="O494" i="2"/>
  <c r="R494" i="2"/>
  <c r="U494" i="2"/>
  <c r="G495" i="2"/>
  <c r="G490" i="2" s="1"/>
  <c r="H495" i="2"/>
  <c r="H490" i="2" s="1"/>
  <c r="I495" i="2"/>
  <c r="F495" i="2" s="1"/>
  <c r="L495" i="2"/>
  <c r="L490" i="2" s="1"/>
  <c r="O495" i="2"/>
  <c r="R495" i="2"/>
  <c r="U495" i="2"/>
  <c r="U492" i="2" s="1"/>
  <c r="G496" i="2"/>
  <c r="G491" i="2" s="1"/>
  <c r="H496" i="2"/>
  <c r="H491" i="2" s="1"/>
  <c r="L496" i="2"/>
  <c r="L491" i="2" s="1"/>
  <c r="O496" i="2"/>
  <c r="R496" i="2"/>
  <c r="U496" i="2"/>
  <c r="A497" i="2"/>
  <c r="B497" i="2"/>
  <c r="H497" i="2"/>
  <c r="J497" i="2"/>
  <c r="G497" i="2" s="1"/>
  <c r="K497" i="2"/>
  <c r="M497" i="2"/>
  <c r="N497" i="2"/>
  <c r="P497" i="2"/>
  <c r="Q497" i="2"/>
  <c r="S497" i="2"/>
  <c r="T497" i="2"/>
  <c r="V497" i="2"/>
  <c r="W497" i="2"/>
  <c r="F498" i="2"/>
  <c r="G498" i="2"/>
  <c r="H498" i="2"/>
  <c r="I498" i="2"/>
  <c r="L498" i="2"/>
  <c r="L497" i="2" s="1"/>
  <c r="O498" i="2"/>
  <c r="O497" i="2" s="1"/>
  <c r="R498" i="2"/>
  <c r="R488" i="2" s="1"/>
  <c r="U498" i="2"/>
  <c r="U497" i="2" s="1"/>
  <c r="F499" i="2"/>
  <c r="G499" i="2"/>
  <c r="H499" i="2"/>
  <c r="I499" i="2"/>
  <c r="I497" i="2" s="1"/>
  <c r="L499" i="2"/>
  <c r="O499" i="2"/>
  <c r="O489" i="2" s="1"/>
  <c r="R499" i="2"/>
  <c r="R489" i="2" s="1"/>
  <c r="U499" i="2"/>
  <c r="U489" i="2" s="1"/>
  <c r="F500" i="2"/>
  <c r="G500" i="2"/>
  <c r="H500" i="2"/>
  <c r="I500" i="2"/>
  <c r="L500" i="2"/>
  <c r="O500" i="2"/>
  <c r="O490" i="2" s="1"/>
  <c r="R500" i="2"/>
  <c r="R490" i="2" s="1"/>
  <c r="U500" i="2"/>
  <c r="U490" i="2" s="1"/>
  <c r="F501" i="2"/>
  <c r="G501" i="2"/>
  <c r="H501" i="2"/>
  <c r="L501" i="2"/>
  <c r="O501" i="2"/>
  <c r="O491" i="2" s="1"/>
  <c r="R501" i="2"/>
  <c r="R491" i="2" s="1"/>
  <c r="U501" i="2"/>
  <c r="U491" i="2" s="1"/>
  <c r="A502" i="2"/>
  <c r="B502" i="2"/>
  <c r="J502" i="2"/>
  <c r="K502" i="2"/>
  <c r="M502" i="2"/>
  <c r="G502" i="2" s="1"/>
  <c r="N502" i="2"/>
  <c r="H502" i="2" s="1"/>
  <c r="P502" i="2"/>
  <c r="Q502" i="2"/>
  <c r="S502" i="2"/>
  <c r="T502" i="2"/>
  <c r="V502" i="2"/>
  <c r="W502" i="2"/>
  <c r="G503" i="2"/>
  <c r="H503" i="2"/>
  <c r="I503" i="2"/>
  <c r="I502" i="2" s="1"/>
  <c r="L503" i="2"/>
  <c r="F503" i="2" s="1"/>
  <c r="O503" i="2"/>
  <c r="O502" i="2" s="1"/>
  <c r="R503" i="2"/>
  <c r="R502" i="2" s="1"/>
  <c r="U503" i="2"/>
  <c r="G504" i="2"/>
  <c r="H504" i="2"/>
  <c r="I504" i="2"/>
  <c r="L504" i="2"/>
  <c r="F504" i="2" s="1"/>
  <c r="O504" i="2"/>
  <c r="R504" i="2"/>
  <c r="U504" i="2"/>
  <c r="G505" i="2"/>
  <c r="H505" i="2"/>
  <c r="I505" i="2"/>
  <c r="L505" i="2"/>
  <c r="F505" i="2" s="1"/>
  <c r="O505" i="2"/>
  <c r="R505" i="2"/>
  <c r="U505" i="2"/>
  <c r="F506" i="2"/>
  <c r="G506" i="2"/>
  <c r="H506" i="2"/>
  <c r="L506" i="2"/>
  <c r="O506" i="2"/>
  <c r="R506" i="2"/>
  <c r="U506" i="2"/>
  <c r="U502" i="2" s="1"/>
  <c r="A507" i="2"/>
  <c r="B507" i="2"/>
  <c r="C507" i="2"/>
  <c r="H507" i="2"/>
  <c r="J507" i="2"/>
  <c r="G507" i="2" s="1"/>
  <c r="K507" i="2"/>
  <c r="M507" i="2"/>
  <c r="N507" i="2"/>
  <c r="P507" i="2"/>
  <c r="Q507" i="2"/>
  <c r="S507" i="2"/>
  <c r="T507" i="2"/>
  <c r="V507" i="2"/>
  <c r="W507" i="2"/>
  <c r="F508" i="2"/>
  <c r="G508" i="2"/>
  <c r="H508" i="2"/>
  <c r="I508" i="2"/>
  <c r="L508" i="2"/>
  <c r="L507" i="2" s="1"/>
  <c r="O508" i="2"/>
  <c r="O507" i="2" s="1"/>
  <c r="R508" i="2"/>
  <c r="U508" i="2"/>
  <c r="F509" i="2"/>
  <c r="G509" i="2"/>
  <c r="H509" i="2"/>
  <c r="I509" i="2"/>
  <c r="L509" i="2"/>
  <c r="O509" i="2"/>
  <c r="R509" i="2"/>
  <c r="U509" i="2"/>
  <c r="U507" i="2" s="1"/>
  <c r="F510" i="2"/>
  <c r="G510" i="2"/>
  <c r="H510" i="2"/>
  <c r="I510" i="2"/>
  <c r="I507" i="2" s="1"/>
  <c r="F507" i="2" s="1"/>
  <c r="L510" i="2"/>
  <c r="O510" i="2"/>
  <c r="R510" i="2"/>
  <c r="R507" i="2" s="1"/>
  <c r="U510" i="2"/>
  <c r="F511" i="2"/>
  <c r="G511" i="2"/>
  <c r="H511" i="2"/>
  <c r="L511" i="2"/>
  <c r="O511" i="2"/>
  <c r="R511" i="2"/>
  <c r="U511" i="2"/>
  <c r="A512" i="2"/>
  <c r="B512" i="2"/>
  <c r="C512" i="2"/>
  <c r="H512" i="2"/>
  <c r="I512" i="2"/>
  <c r="J512" i="2"/>
  <c r="K512" i="2"/>
  <c r="M512" i="2"/>
  <c r="G512" i="2" s="1"/>
  <c r="N512" i="2"/>
  <c r="P512" i="2"/>
  <c r="Q512" i="2"/>
  <c r="S512" i="2"/>
  <c r="T512" i="2"/>
  <c r="U512" i="2"/>
  <c r="V512" i="2"/>
  <c r="W512" i="2"/>
  <c r="G513" i="2"/>
  <c r="H513" i="2"/>
  <c r="I513" i="2"/>
  <c r="L513" i="2"/>
  <c r="F513" i="2" s="1"/>
  <c r="O513" i="2"/>
  <c r="O512" i="2" s="1"/>
  <c r="R513" i="2"/>
  <c r="R512" i="2" s="1"/>
  <c r="U513" i="2"/>
  <c r="G514" i="2"/>
  <c r="H514" i="2"/>
  <c r="I514" i="2"/>
  <c r="L514" i="2"/>
  <c r="F514" i="2" s="1"/>
  <c r="O514" i="2"/>
  <c r="R514" i="2"/>
  <c r="U514" i="2"/>
  <c r="G515" i="2"/>
  <c r="H515" i="2"/>
  <c r="I515" i="2"/>
  <c r="L515" i="2"/>
  <c r="F515" i="2" s="1"/>
  <c r="O515" i="2"/>
  <c r="R515" i="2"/>
  <c r="U515" i="2"/>
  <c r="F516" i="2"/>
  <c r="G516" i="2"/>
  <c r="H516" i="2"/>
  <c r="L516" i="2"/>
  <c r="O516" i="2"/>
  <c r="R516" i="2"/>
  <c r="U516" i="2"/>
  <c r="J518" i="2"/>
  <c r="J517" i="2" s="1"/>
  <c r="K518" i="2"/>
  <c r="M518" i="2"/>
  <c r="N518" i="2"/>
  <c r="P518" i="2"/>
  <c r="Q518" i="2"/>
  <c r="Q517" i="2" s="1"/>
  <c r="S518" i="2"/>
  <c r="T518" i="2"/>
  <c r="V518" i="2"/>
  <c r="V517" i="2" s="1"/>
  <c r="W518" i="2"/>
  <c r="J519" i="2"/>
  <c r="K519" i="2"/>
  <c r="M519" i="2"/>
  <c r="N519" i="2"/>
  <c r="P519" i="2"/>
  <c r="Q519" i="2"/>
  <c r="S519" i="2"/>
  <c r="S517" i="2" s="1"/>
  <c r="T519" i="2"/>
  <c r="V519" i="2"/>
  <c r="W519" i="2"/>
  <c r="J520" i="2"/>
  <c r="K520" i="2"/>
  <c r="M520" i="2"/>
  <c r="N520" i="2"/>
  <c r="P520" i="2"/>
  <c r="Q520" i="2"/>
  <c r="S520" i="2"/>
  <c r="T520" i="2"/>
  <c r="V520" i="2"/>
  <c r="W520" i="2"/>
  <c r="J521" i="2"/>
  <c r="K521" i="2"/>
  <c r="M521" i="2"/>
  <c r="N521" i="2"/>
  <c r="P521" i="2"/>
  <c r="Q521" i="2"/>
  <c r="S521" i="2"/>
  <c r="T521" i="2"/>
  <c r="V521" i="2"/>
  <c r="W521" i="2"/>
  <c r="A522" i="2"/>
  <c r="B522" i="2"/>
  <c r="C522" i="2"/>
  <c r="G522" i="2"/>
  <c r="J522" i="2"/>
  <c r="K522" i="2"/>
  <c r="H522" i="2" s="1"/>
  <c r="M522" i="2"/>
  <c r="N522" i="2"/>
  <c r="P522" i="2"/>
  <c r="Q522" i="2"/>
  <c r="S522" i="2"/>
  <c r="T522" i="2"/>
  <c r="V522" i="2"/>
  <c r="W522" i="2"/>
  <c r="G523" i="2"/>
  <c r="H523" i="2"/>
  <c r="I523" i="2"/>
  <c r="L523" i="2"/>
  <c r="O523" i="2"/>
  <c r="R523" i="2"/>
  <c r="R522" i="2" s="1"/>
  <c r="U523" i="2"/>
  <c r="U522" i="2" s="1"/>
  <c r="G524" i="2"/>
  <c r="H524" i="2"/>
  <c r="I524" i="2"/>
  <c r="L524" i="2"/>
  <c r="O524" i="2"/>
  <c r="R524" i="2"/>
  <c r="U524" i="2"/>
  <c r="G525" i="2"/>
  <c r="H525" i="2"/>
  <c r="I525" i="2"/>
  <c r="L525" i="2"/>
  <c r="O525" i="2"/>
  <c r="R525" i="2"/>
  <c r="U525" i="2"/>
  <c r="U520" i="2" s="1"/>
  <c r="G526" i="2"/>
  <c r="H526" i="2"/>
  <c r="I526" i="2"/>
  <c r="O526" i="2"/>
  <c r="R526" i="2"/>
  <c r="U526" i="2"/>
  <c r="U521" i="2" s="1"/>
  <c r="A527" i="2"/>
  <c r="B527" i="2"/>
  <c r="C527" i="2"/>
  <c r="G527" i="2"/>
  <c r="H527" i="2"/>
  <c r="J527" i="2"/>
  <c r="K527" i="2"/>
  <c r="M527" i="2"/>
  <c r="N527" i="2"/>
  <c r="O527" i="2"/>
  <c r="P527" i="2"/>
  <c r="Q527" i="2"/>
  <c r="S527" i="2"/>
  <c r="T527" i="2"/>
  <c r="V527" i="2"/>
  <c r="W527" i="2"/>
  <c r="F528" i="2"/>
  <c r="G528" i="2"/>
  <c r="H528" i="2"/>
  <c r="I528" i="2"/>
  <c r="I527" i="2" s="1"/>
  <c r="L528" i="2"/>
  <c r="L527" i="2" s="1"/>
  <c r="O528" i="2"/>
  <c r="R528" i="2"/>
  <c r="R527" i="2" s="1"/>
  <c r="U528" i="2"/>
  <c r="U527" i="2" s="1"/>
  <c r="F529" i="2"/>
  <c r="G529" i="2"/>
  <c r="H529" i="2"/>
  <c r="I529" i="2"/>
  <c r="L529" i="2"/>
  <c r="O529" i="2"/>
  <c r="R529" i="2"/>
  <c r="U529" i="2"/>
  <c r="F530" i="2"/>
  <c r="G530" i="2"/>
  <c r="H530" i="2"/>
  <c r="I530" i="2"/>
  <c r="L530" i="2"/>
  <c r="O530" i="2"/>
  <c r="R530" i="2"/>
  <c r="U530" i="2"/>
  <c r="F531" i="2"/>
  <c r="G531" i="2"/>
  <c r="H531" i="2"/>
  <c r="L531" i="2"/>
  <c r="L521" i="2" s="1"/>
  <c r="O531" i="2"/>
  <c r="R531" i="2"/>
  <c r="U531" i="2"/>
  <c r="A532" i="2"/>
  <c r="B532" i="2"/>
  <c r="C532" i="2"/>
  <c r="G532" i="2"/>
  <c r="J532" i="2"/>
  <c r="K532" i="2"/>
  <c r="H532" i="2" s="1"/>
  <c r="M532" i="2"/>
  <c r="N532" i="2"/>
  <c r="P532" i="2"/>
  <c r="Q532" i="2"/>
  <c r="S532" i="2"/>
  <c r="T532" i="2"/>
  <c r="V532" i="2"/>
  <c r="W532" i="2"/>
  <c r="G533" i="2"/>
  <c r="H533" i="2"/>
  <c r="I533" i="2"/>
  <c r="F533" i="2" s="1"/>
  <c r="L533" i="2"/>
  <c r="O533" i="2"/>
  <c r="R533" i="2"/>
  <c r="R532" i="2" s="1"/>
  <c r="U533" i="2"/>
  <c r="U532" i="2" s="1"/>
  <c r="G534" i="2"/>
  <c r="H534" i="2"/>
  <c r="I534" i="2"/>
  <c r="F534" i="2" s="1"/>
  <c r="L534" i="2"/>
  <c r="L532" i="2" s="1"/>
  <c r="O534" i="2"/>
  <c r="R534" i="2"/>
  <c r="U534" i="2"/>
  <c r="G535" i="2"/>
  <c r="H535" i="2"/>
  <c r="I535" i="2"/>
  <c r="F535" i="2" s="1"/>
  <c r="L535" i="2"/>
  <c r="O535" i="2"/>
  <c r="R535" i="2"/>
  <c r="U535" i="2"/>
  <c r="G536" i="2"/>
  <c r="H536" i="2"/>
  <c r="I536" i="2"/>
  <c r="F536" i="2" s="1"/>
  <c r="O536" i="2"/>
  <c r="O532" i="2" s="1"/>
  <c r="R536" i="2"/>
  <c r="U536" i="2"/>
  <c r="A537" i="2"/>
  <c r="B537" i="2"/>
  <c r="C537" i="2"/>
  <c r="G537" i="2"/>
  <c r="H537" i="2"/>
  <c r="J537" i="2"/>
  <c r="K537" i="2"/>
  <c r="M537" i="2"/>
  <c r="N537" i="2"/>
  <c r="O537" i="2"/>
  <c r="P537" i="2"/>
  <c r="Q537" i="2"/>
  <c r="S537" i="2"/>
  <c r="T537" i="2"/>
  <c r="V537" i="2"/>
  <c r="W537" i="2"/>
  <c r="F538" i="2"/>
  <c r="G538" i="2"/>
  <c r="H538" i="2"/>
  <c r="I538" i="2"/>
  <c r="I537" i="2" s="1"/>
  <c r="L538" i="2"/>
  <c r="L537" i="2" s="1"/>
  <c r="O538" i="2"/>
  <c r="R538" i="2"/>
  <c r="R537" i="2" s="1"/>
  <c r="U538" i="2"/>
  <c r="U537" i="2" s="1"/>
  <c r="F539" i="2"/>
  <c r="G539" i="2"/>
  <c r="H539" i="2"/>
  <c r="I539" i="2"/>
  <c r="L539" i="2"/>
  <c r="O539" i="2"/>
  <c r="R539" i="2"/>
  <c r="U539" i="2"/>
  <c r="F540" i="2"/>
  <c r="G540" i="2"/>
  <c r="H540" i="2"/>
  <c r="I540" i="2"/>
  <c r="L540" i="2"/>
  <c r="O540" i="2"/>
  <c r="R540" i="2"/>
  <c r="U540" i="2"/>
  <c r="F541" i="2"/>
  <c r="G541" i="2"/>
  <c r="H541" i="2"/>
  <c r="L541" i="2"/>
  <c r="O541" i="2"/>
  <c r="R541" i="2"/>
  <c r="U541" i="2"/>
  <c r="A542" i="2"/>
  <c r="B542" i="2"/>
  <c r="C542" i="2"/>
  <c r="G542" i="2"/>
  <c r="J542" i="2"/>
  <c r="K542" i="2"/>
  <c r="H542" i="2" s="1"/>
  <c r="M542" i="2"/>
  <c r="N542" i="2"/>
  <c r="P542" i="2"/>
  <c r="Q542" i="2"/>
  <c r="S542" i="2"/>
  <c r="T542" i="2"/>
  <c r="V542" i="2"/>
  <c r="W542" i="2"/>
  <c r="G543" i="2"/>
  <c r="H543" i="2"/>
  <c r="I543" i="2"/>
  <c r="F543" i="2" s="1"/>
  <c r="L543" i="2"/>
  <c r="L542" i="2" s="1"/>
  <c r="O543" i="2"/>
  <c r="R543" i="2"/>
  <c r="R542" i="2" s="1"/>
  <c r="U543" i="2"/>
  <c r="U542" i="2" s="1"/>
  <c r="G544" i="2"/>
  <c r="H544" i="2"/>
  <c r="I544" i="2"/>
  <c r="F544" i="2" s="1"/>
  <c r="L544" i="2"/>
  <c r="O544" i="2"/>
  <c r="R544" i="2"/>
  <c r="U544" i="2"/>
  <c r="G545" i="2"/>
  <c r="H545" i="2"/>
  <c r="I545" i="2"/>
  <c r="F545" i="2" s="1"/>
  <c r="L545" i="2"/>
  <c r="O545" i="2"/>
  <c r="R545" i="2"/>
  <c r="U545" i="2"/>
  <c r="G546" i="2"/>
  <c r="H546" i="2"/>
  <c r="L546" i="2"/>
  <c r="F546" i="2" s="1"/>
  <c r="O546" i="2"/>
  <c r="O542" i="2" s="1"/>
  <c r="R546" i="2"/>
  <c r="U546" i="2"/>
  <c r="A547" i="2"/>
  <c r="B547" i="2"/>
  <c r="C547" i="2"/>
  <c r="G547" i="2"/>
  <c r="H547" i="2"/>
  <c r="J547" i="2"/>
  <c r="K547" i="2"/>
  <c r="M547" i="2"/>
  <c r="N547" i="2"/>
  <c r="P547" i="2"/>
  <c r="Q547" i="2"/>
  <c r="S547" i="2"/>
  <c r="T547" i="2"/>
  <c r="V547" i="2"/>
  <c r="W547" i="2"/>
  <c r="F548" i="2"/>
  <c r="G548" i="2"/>
  <c r="H548" i="2"/>
  <c r="I548" i="2"/>
  <c r="I547" i="2" s="1"/>
  <c r="L548" i="2"/>
  <c r="L547" i="2" s="1"/>
  <c r="O548" i="2"/>
  <c r="R548" i="2"/>
  <c r="R547" i="2" s="1"/>
  <c r="U548" i="2"/>
  <c r="U547" i="2" s="1"/>
  <c r="F549" i="2"/>
  <c r="G549" i="2"/>
  <c r="H549" i="2"/>
  <c r="I549" i="2"/>
  <c r="L549" i="2"/>
  <c r="O549" i="2"/>
  <c r="O547" i="2" s="1"/>
  <c r="R549" i="2"/>
  <c r="U549" i="2"/>
  <c r="F550" i="2"/>
  <c r="G550" i="2"/>
  <c r="H550" i="2"/>
  <c r="I550" i="2"/>
  <c r="L550" i="2"/>
  <c r="O550" i="2"/>
  <c r="R550" i="2"/>
  <c r="U550" i="2"/>
  <c r="F551" i="2"/>
  <c r="G551" i="2"/>
  <c r="H551" i="2"/>
  <c r="L551" i="2"/>
  <c r="O551" i="2"/>
  <c r="R551" i="2"/>
  <c r="U551" i="2"/>
  <c r="A552" i="2"/>
  <c r="B552" i="2"/>
  <c r="C552" i="2"/>
  <c r="G552" i="2"/>
  <c r="J552" i="2"/>
  <c r="K552" i="2"/>
  <c r="H552" i="2" s="1"/>
  <c r="M552" i="2"/>
  <c r="N552" i="2"/>
  <c r="P552" i="2"/>
  <c r="Q552" i="2"/>
  <c r="S552" i="2"/>
  <c r="T552" i="2"/>
  <c r="V552" i="2"/>
  <c r="W552" i="2"/>
  <c r="G553" i="2"/>
  <c r="H553" i="2"/>
  <c r="I553" i="2"/>
  <c r="F553" i="2" s="1"/>
  <c r="L553" i="2"/>
  <c r="O553" i="2"/>
  <c r="R553" i="2"/>
  <c r="R552" i="2" s="1"/>
  <c r="U553" i="2"/>
  <c r="U552" i="2" s="1"/>
  <c r="G554" i="2"/>
  <c r="H554" i="2"/>
  <c r="I554" i="2"/>
  <c r="F554" i="2" s="1"/>
  <c r="L554" i="2"/>
  <c r="O554" i="2"/>
  <c r="R554" i="2"/>
  <c r="U554" i="2"/>
  <c r="G555" i="2"/>
  <c r="H555" i="2"/>
  <c r="I555" i="2"/>
  <c r="F555" i="2" s="1"/>
  <c r="L555" i="2"/>
  <c r="L552" i="2" s="1"/>
  <c r="O555" i="2"/>
  <c r="R555" i="2"/>
  <c r="U555" i="2"/>
  <c r="G556" i="2"/>
  <c r="H556" i="2"/>
  <c r="L556" i="2"/>
  <c r="F556" i="2" s="1"/>
  <c r="O556" i="2"/>
  <c r="O552" i="2" s="1"/>
  <c r="R556" i="2"/>
  <c r="U556" i="2"/>
  <c r="A557" i="2"/>
  <c r="B557" i="2"/>
  <c r="C557" i="2"/>
  <c r="G557" i="2"/>
  <c r="H557" i="2"/>
  <c r="J557" i="2"/>
  <c r="K557" i="2"/>
  <c r="M557" i="2"/>
  <c r="N557" i="2"/>
  <c r="P557" i="2"/>
  <c r="Q557" i="2"/>
  <c r="S557" i="2"/>
  <c r="T557" i="2"/>
  <c r="V557" i="2"/>
  <c r="W557" i="2"/>
  <c r="F558" i="2"/>
  <c r="G558" i="2"/>
  <c r="H558" i="2"/>
  <c r="I558" i="2"/>
  <c r="I557" i="2" s="1"/>
  <c r="L558" i="2"/>
  <c r="L557" i="2" s="1"/>
  <c r="O558" i="2"/>
  <c r="O557" i="2" s="1"/>
  <c r="R558" i="2"/>
  <c r="R557" i="2" s="1"/>
  <c r="U558" i="2"/>
  <c r="U557" i="2" s="1"/>
  <c r="F559" i="2"/>
  <c r="G559" i="2"/>
  <c r="H559" i="2"/>
  <c r="I559" i="2"/>
  <c r="L559" i="2"/>
  <c r="O559" i="2"/>
  <c r="R559" i="2"/>
  <c r="U559" i="2"/>
  <c r="F560" i="2"/>
  <c r="G560" i="2"/>
  <c r="H560" i="2"/>
  <c r="I560" i="2"/>
  <c r="L560" i="2"/>
  <c r="O560" i="2"/>
  <c r="R560" i="2"/>
  <c r="U560" i="2"/>
  <c r="F561" i="2"/>
  <c r="G561" i="2"/>
  <c r="H561" i="2"/>
  <c r="L561" i="2"/>
  <c r="O561" i="2"/>
  <c r="R561" i="2"/>
  <c r="U561" i="2"/>
  <c r="M563" i="2"/>
  <c r="P563" i="2"/>
  <c r="U563" i="2"/>
  <c r="K564" i="2"/>
  <c r="S564" i="2"/>
  <c r="V564" i="2"/>
  <c r="Q565" i="2"/>
  <c r="T565" i="2"/>
  <c r="O566" i="2"/>
  <c r="R566" i="2"/>
  <c r="W566" i="2"/>
  <c r="M567" i="2"/>
  <c r="O567" i="2"/>
  <c r="P567" i="2"/>
  <c r="Q567" i="2"/>
  <c r="R567" i="2"/>
  <c r="S567" i="2"/>
  <c r="T567" i="2"/>
  <c r="U567" i="2"/>
  <c r="V567" i="2"/>
  <c r="W567" i="2"/>
  <c r="K568" i="2"/>
  <c r="K563" i="2" s="1"/>
  <c r="M568" i="2"/>
  <c r="O568" i="2"/>
  <c r="O563" i="2" s="1"/>
  <c r="O562" i="2" s="1"/>
  <c r="P568" i="2"/>
  <c r="Q568" i="2"/>
  <c r="Q563" i="2" s="1"/>
  <c r="R568" i="2"/>
  <c r="R563" i="2" s="1"/>
  <c r="S568" i="2"/>
  <c r="S563" i="2" s="1"/>
  <c r="T568" i="2"/>
  <c r="T563" i="2" s="1"/>
  <c r="U568" i="2"/>
  <c r="V568" i="2"/>
  <c r="V563" i="2" s="1"/>
  <c r="W568" i="2"/>
  <c r="W563" i="2" s="1"/>
  <c r="W562" i="2" s="1"/>
  <c r="K569" i="2"/>
  <c r="M569" i="2"/>
  <c r="M564" i="2" s="1"/>
  <c r="O569" i="2"/>
  <c r="O564" i="2" s="1"/>
  <c r="P569" i="2"/>
  <c r="P564" i="2" s="1"/>
  <c r="Q569" i="2"/>
  <c r="Q564" i="2" s="1"/>
  <c r="R569" i="2"/>
  <c r="R564" i="2" s="1"/>
  <c r="S569" i="2"/>
  <c r="T569" i="2"/>
  <c r="T564" i="2" s="1"/>
  <c r="U569" i="2"/>
  <c r="U564" i="2" s="1"/>
  <c r="V569" i="2"/>
  <c r="W569" i="2"/>
  <c r="W564" i="2" s="1"/>
  <c r="K570" i="2"/>
  <c r="K565" i="2" s="1"/>
  <c r="M570" i="2"/>
  <c r="M565" i="2" s="1"/>
  <c r="O570" i="2"/>
  <c r="O565" i="2" s="1"/>
  <c r="P570" i="2"/>
  <c r="P565" i="2" s="1"/>
  <c r="Q570" i="2"/>
  <c r="R570" i="2"/>
  <c r="R565" i="2" s="1"/>
  <c r="S570" i="2"/>
  <c r="S565" i="2" s="1"/>
  <c r="T570" i="2"/>
  <c r="U570" i="2"/>
  <c r="U565" i="2" s="1"/>
  <c r="V570" i="2"/>
  <c r="V565" i="2" s="1"/>
  <c r="W570" i="2"/>
  <c r="W565" i="2" s="1"/>
  <c r="M571" i="2"/>
  <c r="M566" i="2" s="1"/>
  <c r="O571" i="2"/>
  <c r="P571" i="2"/>
  <c r="P566" i="2" s="1"/>
  <c r="Q571" i="2"/>
  <c r="Q566" i="2" s="1"/>
  <c r="R571" i="2"/>
  <c r="S571" i="2"/>
  <c r="S566" i="2" s="1"/>
  <c r="T571" i="2"/>
  <c r="T566" i="2" s="1"/>
  <c r="U571" i="2"/>
  <c r="U566" i="2" s="1"/>
  <c r="V571" i="2"/>
  <c r="V566" i="2" s="1"/>
  <c r="W571" i="2"/>
  <c r="A572" i="2"/>
  <c r="B572" i="2"/>
  <c r="C572" i="2"/>
  <c r="G573" i="2"/>
  <c r="I573" i="2"/>
  <c r="J573" i="2"/>
  <c r="J572" i="2" s="1"/>
  <c r="G572" i="2" s="1"/>
  <c r="L573" i="2"/>
  <c r="I574" i="2"/>
  <c r="J574" i="2"/>
  <c r="L574" i="2" s="1"/>
  <c r="J575" i="2"/>
  <c r="J570" i="2" s="1"/>
  <c r="J565" i="2" s="1"/>
  <c r="J576" i="2"/>
  <c r="G576" i="2" s="1"/>
  <c r="A577" i="2"/>
  <c r="B577" i="2"/>
  <c r="C577" i="2"/>
  <c r="H578" i="2"/>
  <c r="J578" i="2"/>
  <c r="J577" i="2" s="1"/>
  <c r="G577" i="2" s="1"/>
  <c r="H579" i="2"/>
  <c r="J579" i="2"/>
  <c r="G579" i="2" s="1"/>
  <c r="G580" i="2"/>
  <c r="H580" i="2"/>
  <c r="I580" i="2"/>
  <c r="F580" i="2" s="1"/>
  <c r="J580" i="2"/>
  <c r="J581" i="2"/>
  <c r="G581" i="2" s="1"/>
  <c r="K581" i="2"/>
  <c r="H581" i="2" s="1"/>
  <c r="A582" i="2"/>
  <c r="B582" i="2"/>
  <c r="C582" i="2"/>
  <c r="K582" i="2"/>
  <c r="H582" i="2" s="1"/>
  <c r="G583" i="2"/>
  <c r="H583" i="2"/>
  <c r="I583" i="2"/>
  <c r="F583" i="2" s="1"/>
  <c r="J583" i="2"/>
  <c r="H584" i="2"/>
  <c r="J584" i="2"/>
  <c r="I584" i="2" s="1"/>
  <c r="F584" i="2" s="1"/>
  <c r="H585" i="2"/>
  <c r="J585" i="2"/>
  <c r="G585" i="2" s="1"/>
  <c r="H586" i="2"/>
  <c r="I586" i="2"/>
  <c r="F586" i="2" s="1"/>
  <c r="J586" i="2"/>
  <c r="G586" i="2" s="1"/>
  <c r="K586" i="2"/>
  <c r="L569" i="2" l="1"/>
  <c r="L564" i="2" s="1"/>
  <c r="N574" i="2"/>
  <c r="M562" i="2"/>
  <c r="F537" i="2"/>
  <c r="F527" i="2"/>
  <c r="V562" i="2"/>
  <c r="F547" i="2"/>
  <c r="T562" i="2"/>
  <c r="F557" i="2"/>
  <c r="S562" i="2"/>
  <c r="G571" i="2"/>
  <c r="G566" i="2" s="1"/>
  <c r="R562" i="2"/>
  <c r="U562" i="2"/>
  <c r="Q562" i="2"/>
  <c r="P562" i="2"/>
  <c r="K577" i="2"/>
  <c r="H577" i="2" s="1"/>
  <c r="L576" i="2"/>
  <c r="L575" i="2"/>
  <c r="J569" i="2"/>
  <c r="J564" i="2" s="1"/>
  <c r="L568" i="2"/>
  <c r="L563" i="2" s="1"/>
  <c r="R521" i="2"/>
  <c r="O520" i="2"/>
  <c r="O519" i="2"/>
  <c r="O518" i="2"/>
  <c r="F490" i="2"/>
  <c r="G487" i="2"/>
  <c r="G584" i="2"/>
  <c r="L520" i="2"/>
  <c r="R487" i="2"/>
  <c r="L518" i="2"/>
  <c r="L517" i="2" s="1"/>
  <c r="I585" i="2"/>
  <c r="F585" i="2" s="1"/>
  <c r="I578" i="2"/>
  <c r="I568" i="2" s="1"/>
  <c r="J568" i="2"/>
  <c r="I521" i="2"/>
  <c r="I520" i="2"/>
  <c r="I519" i="2"/>
  <c r="I518" i="2"/>
  <c r="I517" i="2" s="1"/>
  <c r="T517" i="2"/>
  <c r="P517" i="2"/>
  <c r="I467" i="2"/>
  <c r="L519" i="2"/>
  <c r="I582" i="2"/>
  <c r="F582" i="2" s="1"/>
  <c r="I575" i="2"/>
  <c r="I581" i="2"/>
  <c r="F581" i="2" s="1"/>
  <c r="G574" i="2"/>
  <c r="G569" i="2" s="1"/>
  <c r="F573" i="2"/>
  <c r="H521" i="2"/>
  <c r="H520" i="2"/>
  <c r="H519" i="2"/>
  <c r="H518" i="2"/>
  <c r="K517" i="2"/>
  <c r="N517" i="2"/>
  <c r="H467" i="2"/>
  <c r="G575" i="2"/>
  <c r="G570" i="2" s="1"/>
  <c r="F574" i="2"/>
  <c r="J571" i="2"/>
  <c r="J566" i="2" s="1"/>
  <c r="I552" i="2"/>
  <c r="F552" i="2" s="1"/>
  <c r="I542" i="2"/>
  <c r="F542" i="2" s="1"/>
  <c r="I532" i="2"/>
  <c r="F532" i="2" s="1"/>
  <c r="G521" i="2"/>
  <c r="G520" i="2"/>
  <c r="G519" i="2"/>
  <c r="G518" i="2"/>
  <c r="G517" i="2" s="1"/>
  <c r="I522" i="2"/>
  <c r="M517" i="2"/>
  <c r="F470" i="2"/>
  <c r="G467" i="2"/>
  <c r="J582" i="2"/>
  <c r="G582" i="2" s="1"/>
  <c r="O521" i="2"/>
  <c r="L522" i="2"/>
  <c r="G578" i="2"/>
  <c r="G568" i="2" s="1"/>
  <c r="I579" i="2"/>
  <c r="F579" i="2" s="1"/>
  <c r="N573" i="2"/>
  <c r="F526" i="2"/>
  <c r="F521" i="2" s="1"/>
  <c r="F525" i="2"/>
  <c r="F520" i="2" s="1"/>
  <c r="F524" i="2"/>
  <c r="F519" i="2" s="1"/>
  <c r="F523" i="2"/>
  <c r="F518" i="2" s="1"/>
  <c r="W517" i="2"/>
  <c r="L487" i="2"/>
  <c r="U519" i="2"/>
  <c r="U518" i="2"/>
  <c r="U517" i="2" s="1"/>
  <c r="O522" i="2"/>
  <c r="F462" i="2"/>
  <c r="R520" i="2"/>
  <c r="R519" i="2"/>
  <c r="R518" i="2"/>
  <c r="H487" i="2"/>
  <c r="F477" i="2"/>
  <c r="R467" i="2"/>
  <c r="R497" i="2"/>
  <c r="F497" i="2" s="1"/>
  <c r="I488" i="2"/>
  <c r="I487" i="2" s="1"/>
  <c r="F480" i="2"/>
  <c r="F478" i="2"/>
  <c r="L472" i="2"/>
  <c r="O468" i="2"/>
  <c r="O467" i="2" s="1"/>
  <c r="R427" i="2"/>
  <c r="H427" i="2"/>
  <c r="I427" i="2"/>
  <c r="V368" i="2"/>
  <c r="V367" i="2" s="1"/>
  <c r="V412" i="2"/>
  <c r="J412" i="2"/>
  <c r="H387" i="2"/>
  <c r="F382" i="2"/>
  <c r="O372" i="2"/>
  <c r="N367" i="2"/>
  <c r="U311" i="2"/>
  <c r="U301" i="2" s="1"/>
  <c r="L308" i="2"/>
  <c r="O198" i="2"/>
  <c r="O197" i="2" s="1"/>
  <c r="O207" i="2"/>
  <c r="F200" i="2"/>
  <c r="O427" i="2"/>
  <c r="L413" i="2"/>
  <c r="L412" i="2" s="1"/>
  <c r="I413" i="2"/>
  <c r="U370" i="2"/>
  <c r="U369" i="2"/>
  <c r="U368" i="2"/>
  <c r="U367" i="2" s="1"/>
  <c r="F398" i="2"/>
  <c r="L369" i="2"/>
  <c r="L368" i="2"/>
  <c r="L367" i="2" s="1"/>
  <c r="F363" i="2"/>
  <c r="I362" i="2"/>
  <c r="F353" i="2"/>
  <c r="I352" i="2"/>
  <c r="F352" i="2" s="1"/>
  <c r="U317" i="2"/>
  <c r="O310" i="2"/>
  <c r="L309" i="2"/>
  <c r="I308" i="2"/>
  <c r="O308" i="2"/>
  <c r="O187" i="2"/>
  <c r="L512" i="2"/>
  <c r="F512" i="2" s="1"/>
  <c r="L502" i="2"/>
  <c r="F502" i="2" s="1"/>
  <c r="L492" i="2"/>
  <c r="O488" i="2"/>
  <c r="O487" i="2" s="1"/>
  <c r="R472" i="2"/>
  <c r="I470" i="2"/>
  <c r="I432" i="2"/>
  <c r="F432" i="2" s="1"/>
  <c r="R370" i="2"/>
  <c r="R369" i="2"/>
  <c r="R402" i="2"/>
  <c r="F399" i="2"/>
  <c r="F387" i="2"/>
  <c r="I367" i="2"/>
  <c r="U342" i="2"/>
  <c r="F339" i="2"/>
  <c r="O311" i="2"/>
  <c r="O301" i="2" s="1"/>
  <c r="L310" i="2"/>
  <c r="I309" i="2"/>
  <c r="H308" i="2"/>
  <c r="R301" i="2"/>
  <c r="O300" i="2"/>
  <c r="I298" i="2"/>
  <c r="F303" i="2"/>
  <c r="F298" i="2" s="1"/>
  <c r="I302" i="2"/>
  <c r="I482" i="2"/>
  <c r="F482" i="2" s="1"/>
  <c r="I472" i="2"/>
  <c r="F472" i="2" s="1"/>
  <c r="F436" i="2"/>
  <c r="F428" i="2"/>
  <c r="U422" i="2"/>
  <c r="F423" i="2"/>
  <c r="F413" i="2" s="1"/>
  <c r="F412" i="2" s="1"/>
  <c r="L415" i="2"/>
  <c r="I414" i="2"/>
  <c r="F419" i="2"/>
  <c r="F414" i="2" s="1"/>
  <c r="H413" i="2"/>
  <c r="Q368" i="2"/>
  <c r="Q367" i="2" s="1"/>
  <c r="Q412" i="2"/>
  <c r="L407" i="2"/>
  <c r="O369" i="2"/>
  <c r="O402" i="2"/>
  <c r="G392" i="2"/>
  <c r="F377" i="2"/>
  <c r="F327" i="2"/>
  <c r="L311" i="2"/>
  <c r="F310" i="2"/>
  <c r="H309" i="2"/>
  <c r="W298" i="2"/>
  <c r="W297" i="2" s="1"/>
  <c r="W307" i="2"/>
  <c r="M307" i="2"/>
  <c r="I299" i="2"/>
  <c r="F304" i="2"/>
  <c r="F299" i="2" s="1"/>
  <c r="R277" i="2"/>
  <c r="K18" i="2"/>
  <c r="I490" i="2"/>
  <c r="U488" i="2"/>
  <c r="U487" i="2" s="1"/>
  <c r="F476" i="2"/>
  <c r="F471" i="2" s="1"/>
  <c r="F474" i="2"/>
  <c r="F469" i="2" s="1"/>
  <c r="F473" i="2"/>
  <c r="F468" i="2" s="1"/>
  <c r="F467" i="2" s="1"/>
  <c r="H422" i="2"/>
  <c r="F420" i="2"/>
  <c r="F415" i="2" s="1"/>
  <c r="I415" i="2"/>
  <c r="H414" i="2"/>
  <c r="G413" i="2"/>
  <c r="G417" i="2"/>
  <c r="T412" i="2"/>
  <c r="T369" i="2"/>
  <c r="T367" i="2" s="1"/>
  <c r="P412" i="2"/>
  <c r="O371" i="2"/>
  <c r="F402" i="2"/>
  <c r="F401" i="2"/>
  <c r="F389" i="2"/>
  <c r="G371" i="2"/>
  <c r="G369" i="2"/>
  <c r="G368" i="2"/>
  <c r="G367" i="2" s="1"/>
  <c r="H367" i="2"/>
  <c r="H362" i="2"/>
  <c r="H352" i="2"/>
  <c r="F341" i="2"/>
  <c r="F316" i="2"/>
  <c r="F311" i="2" s="1"/>
  <c r="H310" i="2"/>
  <c r="L312" i="2"/>
  <c r="S307" i="2"/>
  <c r="F305" i="2"/>
  <c r="F300" i="2" s="1"/>
  <c r="I300" i="2"/>
  <c r="F277" i="2"/>
  <c r="I492" i="2"/>
  <c r="F492" i="2" s="1"/>
  <c r="I457" i="2"/>
  <c r="F457" i="2" s="1"/>
  <c r="I447" i="2"/>
  <c r="F447" i="2" s="1"/>
  <c r="I437" i="2"/>
  <c r="F437" i="2" s="1"/>
  <c r="F422" i="2"/>
  <c r="L416" i="2"/>
  <c r="F421" i="2"/>
  <c r="F416" i="2" s="1"/>
  <c r="H415" i="2"/>
  <c r="H417" i="2"/>
  <c r="I417" i="2"/>
  <c r="O407" i="2"/>
  <c r="O392" i="2"/>
  <c r="F390" i="2"/>
  <c r="F370" i="2" s="1"/>
  <c r="G382" i="2"/>
  <c r="F378" i="2"/>
  <c r="F373" i="2"/>
  <c r="F368" i="2" s="1"/>
  <c r="F348" i="2"/>
  <c r="I347" i="2"/>
  <c r="F347" i="2" s="1"/>
  <c r="R310" i="2"/>
  <c r="R300" i="2" s="1"/>
  <c r="F322" i="2"/>
  <c r="F317" i="2"/>
  <c r="I301" i="2"/>
  <c r="F306" i="2"/>
  <c r="F301" i="2" s="1"/>
  <c r="F496" i="2"/>
  <c r="F491" i="2" s="1"/>
  <c r="F494" i="2"/>
  <c r="F489" i="2" s="1"/>
  <c r="F487" i="2" s="1"/>
  <c r="G427" i="2"/>
  <c r="G422" i="2"/>
  <c r="G415" i="2"/>
  <c r="U412" i="2"/>
  <c r="F407" i="2"/>
  <c r="H397" i="2"/>
  <c r="F392" i="2"/>
  <c r="F391" i="2"/>
  <c r="F371" i="2" s="1"/>
  <c r="F379" i="2"/>
  <c r="F369" i="2" s="1"/>
  <c r="G372" i="2"/>
  <c r="S367" i="2"/>
  <c r="R362" i="2"/>
  <c r="R352" i="2"/>
  <c r="F342" i="2"/>
  <c r="F332" i="2"/>
  <c r="H311" i="2"/>
  <c r="R308" i="2"/>
  <c r="R307" i="2" s="1"/>
  <c r="G307" i="2"/>
  <c r="V297" i="2"/>
  <c r="F187" i="2"/>
  <c r="G416" i="2"/>
  <c r="R413" i="2"/>
  <c r="R412" i="2" s="1"/>
  <c r="R417" i="2"/>
  <c r="W367" i="2"/>
  <c r="H407" i="2"/>
  <c r="O397" i="2"/>
  <c r="F397" i="2" s="1"/>
  <c r="O382" i="2"/>
  <c r="F380" i="2"/>
  <c r="R372" i="2"/>
  <c r="P367" i="2"/>
  <c r="U357" i="2"/>
  <c r="F357" i="2" s="1"/>
  <c r="U310" i="2"/>
  <c r="U300" i="2" s="1"/>
  <c r="R309" i="2"/>
  <c r="R299" i="2" s="1"/>
  <c r="Q307" i="2"/>
  <c r="U417" i="2"/>
  <c r="R368" i="2"/>
  <c r="L327" i="2"/>
  <c r="S299" i="2"/>
  <c r="T297" i="2"/>
  <c r="F263" i="2"/>
  <c r="I262" i="2"/>
  <c r="F262" i="2" s="1"/>
  <c r="I201" i="2"/>
  <c r="H200" i="2"/>
  <c r="G199" i="2"/>
  <c r="G197" i="2" s="1"/>
  <c r="F192" i="2"/>
  <c r="G177" i="2"/>
  <c r="F167" i="2"/>
  <c r="F166" i="2"/>
  <c r="L417" i="2"/>
  <c r="O413" i="2"/>
  <c r="O412" i="2" s="1"/>
  <c r="I310" i="2"/>
  <c r="U308" i="2"/>
  <c r="U307" i="2" s="1"/>
  <c r="G297" i="2"/>
  <c r="H201" i="2"/>
  <c r="H21" i="2" s="1"/>
  <c r="G200" i="2"/>
  <c r="K21" i="2"/>
  <c r="W19" i="2"/>
  <c r="W14" i="2" s="1"/>
  <c r="Q18" i="2"/>
  <c r="Q177" i="2"/>
  <c r="O172" i="2"/>
  <c r="H162" i="2"/>
  <c r="G51" i="2"/>
  <c r="G21" i="2" s="1"/>
  <c r="G16" i="2" s="1"/>
  <c r="L342" i="2"/>
  <c r="I337" i="2"/>
  <c r="F337" i="2" s="1"/>
  <c r="I312" i="2"/>
  <c r="F312" i="2" s="1"/>
  <c r="N297" i="2"/>
  <c r="U267" i="2"/>
  <c r="F247" i="2"/>
  <c r="F212" i="2"/>
  <c r="H187" i="2"/>
  <c r="L187" i="2"/>
  <c r="K177" i="2"/>
  <c r="F172" i="2"/>
  <c r="W412" i="2"/>
  <c r="L372" i="2"/>
  <c r="F372" i="2" s="1"/>
  <c r="F314" i="2"/>
  <c r="F309" i="2" s="1"/>
  <c r="F313" i="2"/>
  <c r="F308" i="2" s="1"/>
  <c r="S297" i="2"/>
  <c r="M297" i="2"/>
  <c r="O242" i="2"/>
  <c r="S197" i="2"/>
  <c r="G187" i="2"/>
  <c r="H182" i="2"/>
  <c r="K22" i="2"/>
  <c r="K20" i="2"/>
  <c r="K15" i="2" s="1"/>
  <c r="P19" i="2"/>
  <c r="P14" i="2" s="1"/>
  <c r="G22" i="2"/>
  <c r="K297" i="2"/>
  <c r="F282" i="2"/>
  <c r="I200" i="2"/>
  <c r="S21" i="2"/>
  <c r="S16" i="2" s="1"/>
  <c r="U117" i="2"/>
  <c r="U98" i="2"/>
  <c r="U97" i="2" s="1"/>
  <c r="R22" i="2"/>
  <c r="Q297" i="2"/>
  <c r="O298" i="2"/>
  <c r="O297" i="2" s="1"/>
  <c r="J297" i="2"/>
  <c r="F257" i="2"/>
  <c r="U201" i="2"/>
  <c r="U200" i="2"/>
  <c r="U199" i="2"/>
  <c r="U197" i="2" s="1"/>
  <c r="I198" i="2"/>
  <c r="U187" i="2"/>
  <c r="I187" i="2"/>
  <c r="R178" i="2"/>
  <c r="R177" i="2" s="1"/>
  <c r="R182" i="2"/>
  <c r="F163" i="2"/>
  <c r="F123" i="2"/>
  <c r="L122" i="2"/>
  <c r="U20" i="2"/>
  <c r="U15" i="2" s="1"/>
  <c r="L297" i="2"/>
  <c r="L302" i="2"/>
  <c r="F292" i="2"/>
  <c r="H277" i="2"/>
  <c r="F267" i="2"/>
  <c r="F253" i="2"/>
  <c r="I252" i="2"/>
  <c r="F252" i="2" s="1"/>
  <c r="O232" i="2"/>
  <c r="F218" i="2"/>
  <c r="I217" i="2"/>
  <c r="F217" i="2" s="1"/>
  <c r="R201" i="2"/>
  <c r="R200" i="2"/>
  <c r="R199" i="2"/>
  <c r="R198" i="2"/>
  <c r="I199" i="2"/>
  <c r="H198" i="2"/>
  <c r="H197" i="2" s="1"/>
  <c r="M20" i="2"/>
  <c r="M15" i="2" s="1"/>
  <c r="F164" i="2"/>
  <c r="F133" i="2"/>
  <c r="L132" i="2"/>
  <c r="G19" i="2"/>
  <c r="F293" i="2"/>
  <c r="I272" i="2"/>
  <c r="F272" i="2" s="1"/>
  <c r="L242" i="2"/>
  <c r="F242" i="2" s="1"/>
  <c r="I237" i="2"/>
  <c r="F237" i="2" s="1"/>
  <c r="L232" i="2"/>
  <c r="F232" i="2" s="1"/>
  <c r="I227" i="2"/>
  <c r="F227" i="2" s="1"/>
  <c r="I202" i="2"/>
  <c r="F202" i="2" s="1"/>
  <c r="L198" i="2"/>
  <c r="L197" i="2" s="1"/>
  <c r="U182" i="2"/>
  <c r="G162" i="2"/>
  <c r="F160" i="2"/>
  <c r="U145" i="2"/>
  <c r="U142" i="2" s="1"/>
  <c r="R144" i="2"/>
  <c r="O143" i="2"/>
  <c r="I98" i="2"/>
  <c r="F103" i="2"/>
  <c r="F98" i="2" s="1"/>
  <c r="I102" i="2"/>
  <c r="F102" i="2" s="1"/>
  <c r="F89" i="2"/>
  <c r="F82" i="2"/>
  <c r="F58" i="2"/>
  <c r="R48" i="2"/>
  <c r="Q19" i="2"/>
  <c r="Q14" i="2" s="1"/>
  <c r="H19" i="2"/>
  <c r="Q21" i="2"/>
  <c r="Q16" i="2" s="1"/>
  <c r="V20" i="2"/>
  <c r="V15" i="2" s="1"/>
  <c r="J20" i="2"/>
  <c r="J15" i="2" s="1"/>
  <c r="N19" i="2"/>
  <c r="Q22" i="2"/>
  <c r="F206" i="2"/>
  <c r="F201" i="2" s="1"/>
  <c r="F204" i="2"/>
  <c r="F199" i="2" s="1"/>
  <c r="F203" i="2"/>
  <c r="F198" i="2" s="1"/>
  <c r="O192" i="2"/>
  <c r="R188" i="2"/>
  <c r="R187" i="2" s="1"/>
  <c r="L182" i="2"/>
  <c r="O178" i="2"/>
  <c r="O177" i="2" s="1"/>
  <c r="I162" i="2"/>
  <c r="F161" i="2"/>
  <c r="R145" i="2"/>
  <c r="R142" i="2" s="1"/>
  <c r="O144" i="2"/>
  <c r="I145" i="2"/>
  <c r="Q142" i="2"/>
  <c r="L100" i="2"/>
  <c r="I99" i="2"/>
  <c r="F104" i="2"/>
  <c r="F99" i="2" s="1"/>
  <c r="F90" i="2"/>
  <c r="F50" i="2" s="1"/>
  <c r="G77" i="2"/>
  <c r="F59" i="2"/>
  <c r="R49" i="2"/>
  <c r="R19" i="2" s="1"/>
  <c r="R14" i="2" s="1"/>
  <c r="O48" i="2"/>
  <c r="W20" i="2"/>
  <c r="W15" i="2" s="1"/>
  <c r="T18" i="2"/>
  <c r="L23" i="2"/>
  <c r="P21" i="2"/>
  <c r="P16" i="2" s="1"/>
  <c r="T20" i="2"/>
  <c r="T15" i="2" s="1"/>
  <c r="M19" i="2"/>
  <c r="M14" i="2" s="1"/>
  <c r="P18" i="2"/>
  <c r="L267" i="2"/>
  <c r="R207" i="2"/>
  <c r="F207" i="2" s="1"/>
  <c r="L146" i="2"/>
  <c r="F154" i="2"/>
  <c r="U146" i="2"/>
  <c r="O145" i="2"/>
  <c r="L144" i="2"/>
  <c r="I143" i="2"/>
  <c r="U107" i="2"/>
  <c r="H107" i="2"/>
  <c r="F105" i="2"/>
  <c r="F100" i="2" s="1"/>
  <c r="I100" i="2"/>
  <c r="G97" i="2"/>
  <c r="F91" i="2"/>
  <c r="O77" i="2"/>
  <c r="F68" i="2"/>
  <c r="F60" i="2"/>
  <c r="R50" i="2"/>
  <c r="R20" i="2" s="1"/>
  <c r="R15" i="2" s="1"/>
  <c r="O49" i="2"/>
  <c r="O19" i="2" s="1"/>
  <c r="O14" i="2" s="1"/>
  <c r="S18" i="2"/>
  <c r="L24" i="2"/>
  <c r="S22" i="2"/>
  <c r="S20" i="2"/>
  <c r="S15" i="2" s="1"/>
  <c r="V19" i="2"/>
  <c r="V14" i="2" s="1"/>
  <c r="K19" i="2"/>
  <c r="K14" i="2" s="1"/>
  <c r="O22" i="2"/>
  <c r="I287" i="2"/>
  <c r="F287" i="2" s="1"/>
  <c r="I180" i="2"/>
  <c r="I177" i="2" s="1"/>
  <c r="F155" i="2"/>
  <c r="R146" i="2"/>
  <c r="L145" i="2"/>
  <c r="I144" i="2"/>
  <c r="I19" i="2" s="1"/>
  <c r="H143" i="2"/>
  <c r="G137" i="2"/>
  <c r="G127" i="2"/>
  <c r="F118" i="2"/>
  <c r="L101" i="2"/>
  <c r="L21" i="2" s="1"/>
  <c r="F106" i="2"/>
  <c r="F101" i="2" s="1"/>
  <c r="F69" i="2"/>
  <c r="F61" i="2"/>
  <c r="O50" i="2"/>
  <c r="O20" i="2" s="1"/>
  <c r="O15" i="2" s="1"/>
  <c r="I47" i="2"/>
  <c r="L25" i="2"/>
  <c r="H22" i="2"/>
  <c r="Q20" i="2"/>
  <c r="Q15" i="2" s="1"/>
  <c r="U19" i="2"/>
  <c r="U14" i="2" s="1"/>
  <c r="N18" i="2"/>
  <c r="I222" i="2"/>
  <c r="F222" i="2" s="1"/>
  <c r="I182" i="2"/>
  <c r="F182" i="2" s="1"/>
  <c r="F156" i="2"/>
  <c r="H152" i="2"/>
  <c r="F145" i="2"/>
  <c r="H144" i="2"/>
  <c r="G143" i="2"/>
  <c r="O101" i="2"/>
  <c r="O97" i="2" s="1"/>
  <c r="L112" i="2"/>
  <c r="F92" i="2"/>
  <c r="F79" i="2"/>
  <c r="F70" i="2"/>
  <c r="F62" i="2"/>
  <c r="R51" i="2"/>
  <c r="R21" i="2" s="1"/>
  <c r="R16" i="2" s="1"/>
  <c r="H47" i="2"/>
  <c r="N21" i="2"/>
  <c r="F40" i="2"/>
  <c r="H37" i="2"/>
  <c r="O26" i="2"/>
  <c r="F30" i="2"/>
  <c r="F25" i="2" s="1"/>
  <c r="W21" i="2"/>
  <c r="W16" i="2" s="1"/>
  <c r="W18" i="2"/>
  <c r="W22" i="2"/>
  <c r="M18" i="2"/>
  <c r="F186" i="2"/>
  <c r="F181" i="2" s="1"/>
  <c r="F184" i="2"/>
  <c r="F179" i="2" s="1"/>
  <c r="F177" i="2" s="1"/>
  <c r="U157" i="2"/>
  <c r="O157" i="2"/>
  <c r="F157" i="2" s="1"/>
  <c r="G152" i="2"/>
  <c r="I146" i="2"/>
  <c r="H145" i="2"/>
  <c r="G144" i="2"/>
  <c r="K142" i="2"/>
  <c r="F137" i="2"/>
  <c r="F127" i="2"/>
  <c r="F117" i="2"/>
  <c r="F113" i="2"/>
  <c r="I112" i="2"/>
  <c r="F112" i="2" s="1"/>
  <c r="R87" i="2"/>
  <c r="F80" i="2"/>
  <c r="F71" i="2"/>
  <c r="G48" i="2"/>
  <c r="G47" i="2" s="1"/>
  <c r="M21" i="2"/>
  <c r="M16" i="2" s="1"/>
  <c r="J19" i="2"/>
  <c r="J14" i="2" s="1"/>
  <c r="G32" i="2"/>
  <c r="F26" i="2"/>
  <c r="H20" i="2"/>
  <c r="J21" i="2"/>
  <c r="J16" i="2" s="1"/>
  <c r="N20" i="2"/>
  <c r="S19" i="2"/>
  <c r="S14" i="2" s="1"/>
  <c r="V18" i="2"/>
  <c r="O162" i="2"/>
  <c r="R152" i="2"/>
  <c r="H146" i="2"/>
  <c r="G145" i="2"/>
  <c r="O132" i="2"/>
  <c r="F132" i="2"/>
  <c r="F122" i="2"/>
  <c r="L99" i="2"/>
  <c r="O87" i="2"/>
  <c r="F87" i="2"/>
  <c r="F72" i="2"/>
  <c r="R57" i="2"/>
  <c r="G49" i="2"/>
  <c r="V21" i="2"/>
  <c r="V16" i="2" s="1"/>
  <c r="P20" i="2"/>
  <c r="P15" i="2" s="1"/>
  <c r="L37" i="2"/>
  <c r="G20" i="2"/>
  <c r="U22" i="2"/>
  <c r="L27" i="2"/>
  <c r="T21" i="2"/>
  <c r="T16" i="2" s="1"/>
  <c r="I21" i="2"/>
  <c r="J18" i="2"/>
  <c r="I147" i="2"/>
  <c r="L143" i="2"/>
  <c r="L142" i="2" s="1"/>
  <c r="F93" i="2"/>
  <c r="L87" i="2"/>
  <c r="F83" i="2"/>
  <c r="L77" i="2"/>
  <c r="F77" i="2" s="1"/>
  <c r="L48" i="2"/>
  <c r="L47" i="2" s="1"/>
  <c r="P22" i="2"/>
  <c r="F158" i="2"/>
  <c r="F151" i="2"/>
  <c r="F146" i="2" s="1"/>
  <c r="F149" i="2"/>
  <c r="F144" i="2" s="1"/>
  <c r="F148" i="2"/>
  <c r="L98" i="2"/>
  <c r="L97" i="2" s="1"/>
  <c r="L57" i="2"/>
  <c r="F57" i="2" s="1"/>
  <c r="F56" i="2"/>
  <c r="F51" i="2" s="1"/>
  <c r="F54" i="2"/>
  <c r="F53" i="2"/>
  <c r="F48" i="2" s="1"/>
  <c r="U51" i="2"/>
  <c r="U47" i="2" s="1"/>
  <c r="R27" i="2"/>
  <c r="I25" i="2"/>
  <c r="O147" i="2"/>
  <c r="O52" i="2"/>
  <c r="F52" i="2" s="1"/>
  <c r="T47" i="2"/>
  <c r="I37" i="2"/>
  <c r="F37" i="2" s="1"/>
  <c r="I27" i="2"/>
  <c r="F27" i="2" s="1"/>
  <c r="V22" i="2"/>
  <c r="N22" i="2"/>
  <c r="R98" i="2"/>
  <c r="R97" i="2" s="1"/>
  <c r="I67" i="2"/>
  <c r="F67" i="2" s="1"/>
  <c r="F29" i="2"/>
  <c r="F24" i="2" s="1"/>
  <c r="F28" i="2"/>
  <c r="F23" i="2" s="1"/>
  <c r="M22" i="2"/>
  <c r="I152" i="2"/>
  <c r="T22" i="2"/>
  <c r="I107" i="2"/>
  <c r="F107" i="2" s="1"/>
  <c r="J22" i="2"/>
  <c r="K127" i="3"/>
  <c r="E127" i="3"/>
  <c r="K126" i="3"/>
  <c r="E126" i="3"/>
  <c r="K125" i="3"/>
  <c r="E125" i="3"/>
  <c r="K124" i="3"/>
  <c r="E124" i="3"/>
  <c r="K123" i="3"/>
  <c r="E123" i="3"/>
  <c r="K122" i="3"/>
  <c r="E122" i="3"/>
  <c r="K121" i="3"/>
  <c r="K119" i="3" s="1"/>
  <c r="E121" i="3"/>
  <c r="K120" i="3"/>
  <c r="E120" i="3"/>
  <c r="P119" i="3"/>
  <c r="O119" i="3"/>
  <c r="N119" i="3"/>
  <c r="M119" i="3"/>
  <c r="L119" i="3"/>
  <c r="J119" i="3"/>
  <c r="I119" i="3"/>
  <c r="H119" i="3"/>
  <c r="G119" i="3"/>
  <c r="F119" i="3"/>
  <c r="K118" i="3"/>
  <c r="E118" i="3"/>
  <c r="K117" i="3"/>
  <c r="E117" i="3"/>
  <c r="K116" i="3"/>
  <c r="E116" i="3"/>
  <c r="E113" i="3" s="1"/>
  <c r="K115" i="3"/>
  <c r="K113" i="3" s="1"/>
  <c r="E115" i="3"/>
  <c r="K114" i="3"/>
  <c r="E114" i="3"/>
  <c r="P113" i="3"/>
  <c r="O113" i="3"/>
  <c r="N113" i="3"/>
  <c r="M113" i="3"/>
  <c r="L113" i="3"/>
  <c r="J113" i="3"/>
  <c r="I113" i="3"/>
  <c r="H113" i="3"/>
  <c r="G113" i="3"/>
  <c r="F113" i="3"/>
  <c r="K112" i="3"/>
  <c r="E112" i="3"/>
  <c r="K111" i="3"/>
  <c r="E111" i="3"/>
  <c r="K110" i="3"/>
  <c r="E110" i="3"/>
  <c r="J109" i="3"/>
  <c r="I109" i="3"/>
  <c r="H109" i="3"/>
  <c r="G109" i="3"/>
  <c r="F109" i="3"/>
  <c r="E109" i="3"/>
  <c r="K108" i="3"/>
  <c r="E108" i="3"/>
  <c r="K107" i="3"/>
  <c r="E107" i="3"/>
  <c r="K106" i="3"/>
  <c r="E106" i="3"/>
  <c r="K105" i="3"/>
  <c r="E105" i="3"/>
  <c r="K104" i="3"/>
  <c r="E104" i="3"/>
  <c r="K103" i="3"/>
  <c r="E103" i="3"/>
  <c r="K102" i="3"/>
  <c r="E102" i="3"/>
  <c r="K101" i="3"/>
  <c r="E101" i="3"/>
  <c r="K100" i="3"/>
  <c r="K98" i="3" s="1"/>
  <c r="E100" i="3"/>
  <c r="K99" i="3"/>
  <c r="E99" i="3"/>
  <c r="P98" i="3"/>
  <c r="O98" i="3"/>
  <c r="N98" i="3"/>
  <c r="M98" i="3"/>
  <c r="L98" i="3"/>
  <c r="J98" i="3"/>
  <c r="J15" i="3" s="1"/>
  <c r="J14" i="3" s="1"/>
  <c r="I98" i="3"/>
  <c r="H98" i="3"/>
  <c r="G98" i="3"/>
  <c r="F98" i="3"/>
  <c r="K97" i="3"/>
  <c r="K16" i="3" s="1"/>
  <c r="E97" i="3"/>
  <c r="K96" i="3"/>
  <c r="E96" i="3"/>
  <c r="E16" i="3" s="1"/>
  <c r="K95" i="3"/>
  <c r="E95" i="3"/>
  <c r="K94" i="3"/>
  <c r="E94" i="3"/>
  <c r="K93" i="3"/>
  <c r="E93" i="3"/>
  <c r="K92" i="3"/>
  <c r="E92" i="3"/>
  <c r="K91" i="3"/>
  <c r="E91" i="3"/>
  <c r="K90" i="3"/>
  <c r="E90" i="3"/>
  <c r="K89" i="3"/>
  <c r="E89" i="3"/>
  <c r="K88" i="3"/>
  <c r="E88" i="3"/>
  <c r="E86" i="3" s="1"/>
  <c r="K87" i="3"/>
  <c r="E87" i="3"/>
  <c r="P86" i="3"/>
  <c r="O86" i="3"/>
  <c r="N86" i="3"/>
  <c r="M86" i="3"/>
  <c r="L86" i="3"/>
  <c r="J86" i="3"/>
  <c r="I86" i="3"/>
  <c r="H86" i="3"/>
  <c r="G86" i="3"/>
  <c r="F86" i="3"/>
  <c r="K85" i="3"/>
  <c r="E85" i="3"/>
  <c r="K84" i="3"/>
  <c r="E84" i="3"/>
  <c r="K83" i="3"/>
  <c r="E83" i="3"/>
  <c r="K82" i="3"/>
  <c r="E82" i="3"/>
  <c r="K81" i="3"/>
  <c r="E81" i="3"/>
  <c r="K80" i="3"/>
  <c r="E80" i="3"/>
  <c r="K79" i="3"/>
  <c r="E79" i="3"/>
  <c r="K78" i="3"/>
  <c r="E78" i="3"/>
  <c r="K77" i="3"/>
  <c r="E77" i="3"/>
  <c r="K76" i="3"/>
  <c r="E76" i="3"/>
  <c r="K75" i="3"/>
  <c r="E75" i="3"/>
  <c r="E74" i="3" s="1"/>
  <c r="P74" i="3"/>
  <c r="O74" i="3"/>
  <c r="N74" i="3"/>
  <c r="M74" i="3"/>
  <c r="L74" i="3"/>
  <c r="J74" i="3"/>
  <c r="I74" i="3"/>
  <c r="H74" i="3"/>
  <c r="G74" i="3"/>
  <c r="F74" i="3"/>
  <c r="K73" i="3"/>
  <c r="E73" i="3"/>
  <c r="P72" i="3"/>
  <c r="O72" i="3"/>
  <c r="N72" i="3"/>
  <c r="M72" i="3"/>
  <c r="L72" i="3"/>
  <c r="K72" i="3"/>
  <c r="J72" i="3"/>
  <c r="I72" i="3"/>
  <c r="H72" i="3"/>
  <c r="G72" i="3"/>
  <c r="F72" i="3"/>
  <c r="E72" i="3"/>
  <c r="K71" i="3"/>
  <c r="E71" i="3"/>
  <c r="K70" i="3"/>
  <c r="E70" i="3"/>
  <c r="K69" i="3"/>
  <c r="E69" i="3"/>
  <c r="K68" i="3"/>
  <c r="E68" i="3"/>
  <c r="K67" i="3"/>
  <c r="E67" i="3"/>
  <c r="K66" i="3"/>
  <c r="E66" i="3"/>
  <c r="K65" i="3"/>
  <c r="E65" i="3"/>
  <c r="K64" i="3"/>
  <c r="E64" i="3"/>
  <c r="K63" i="3"/>
  <c r="E63" i="3"/>
  <c r="K62" i="3"/>
  <c r="E62" i="3"/>
  <c r="K61" i="3"/>
  <c r="E61" i="3"/>
  <c r="K60" i="3"/>
  <c r="E60" i="3"/>
  <c r="K59" i="3"/>
  <c r="E59" i="3"/>
  <c r="K58" i="3"/>
  <c r="E58" i="3"/>
  <c r="K57" i="3"/>
  <c r="E57" i="3"/>
  <c r="K56" i="3"/>
  <c r="E56" i="3"/>
  <c r="K55" i="3"/>
  <c r="E55" i="3"/>
  <c r="K54" i="3"/>
  <c r="E54" i="3"/>
  <c r="K53" i="3"/>
  <c r="K52" i="3" s="1"/>
  <c r="E53" i="3"/>
  <c r="E52" i="3" s="1"/>
  <c r="P52" i="3"/>
  <c r="O52" i="3"/>
  <c r="N52" i="3"/>
  <c r="M52" i="3"/>
  <c r="L52" i="3"/>
  <c r="J52" i="3"/>
  <c r="I52" i="3"/>
  <c r="H52" i="3"/>
  <c r="G52" i="3"/>
  <c r="F52" i="3"/>
  <c r="K51" i="3"/>
  <c r="E51" i="3"/>
  <c r="P50" i="3"/>
  <c r="O50" i="3"/>
  <c r="N50" i="3"/>
  <c r="M50" i="3"/>
  <c r="L50" i="3"/>
  <c r="K50" i="3"/>
  <c r="J50" i="3"/>
  <c r="I50" i="3"/>
  <c r="H50" i="3"/>
  <c r="G50" i="3"/>
  <c r="F50" i="3"/>
  <c r="E50" i="3"/>
  <c r="K49" i="3"/>
  <c r="E49" i="3"/>
  <c r="P48" i="3"/>
  <c r="O48" i="3"/>
  <c r="N48" i="3"/>
  <c r="M48" i="3"/>
  <c r="L48" i="3"/>
  <c r="K48" i="3"/>
  <c r="J48" i="3"/>
  <c r="I48" i="3"/>
  <c r="H48" i="3"/>
  <c r="G48" i="3"/>
  <c r="F48" i="3"/>
  <c r="E48" i="3"/>
  <c r="K47" i="3"/>
  <c r="E47" i="3"/>
  <c r="K46" i="3"/>
  <c r="E46" i="3"/>
  <c r="K45" i="3"/>
  <c r="E45" i="3"/>
  <c r="K44" i="3"/>
  <c r="E44" i="3"/>
  <c r="K43" i="3"/>
  <c r="K41" i="3" s="1"/>
  <c r="E43" i="3"/>
  <c r="E41" i="3" s="1"/>
  <c r="K42" i="3"/>
  <c r="E42" i="3"/>
  <c r="P41" i="3"/>
  <c r="O41" i="3"/>
  <c r="N41" i="3"/>
  <c r="M41" i="3"/>
  <c r="L41" i="3"/>
  <c r="L15" i="3" s="1"/>
  <c r="L14" i="3" s="1"/>
  <c r="J41" i="3"/>
  <c r="I41" i="3"/>
  <c r="H41" i="3"/>
  <c r="G41" i="3"/>
  <c r="F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E32" i="3" s="1"/>
  <c r="P32" i="3"/>
  <c r="O32" i="3"/>
  <c r="N32" i="3"/>
  <c r="M32" i="3"/>
  <c r="L32" i="3"/>
  <c r="J32" i="3"/>
  <c r="I32" i="3"/>
  <c r="H32" i="3"/>
  <c r="G32" i="3"/>
  <c r="F32" i="3"/>
  <c r="K31" i="3"/>
  <c r="E31" i="3"/>
  <c r="K30" i="3"/>
  <c r="E30" i="3"/>
  <c r="K29" i="3"/>
  <c r="E29" i="3"/>
  <c r="K28" i="3"/>
  <c r="E28" i="3"/>
  <c r="K27" i="3"/>
  <c r="E27" i="3"/>
  <c r="K26" i="3"/>
  <c r="E26" i="3"/>
  <c r="E22" i="3" s="1"/>
  <c r="K25" i="3"/>
  <c r="E25" i="3"/>
  <c r="K24" i="3"/>
  <c r="E24" i="3"/>
  <c r="K23" i="3"/>
  <c r="E23" i="3"/>
  <c r="P22" i="3"/>
  <c r="O22" i="3"/>
  <c r="N22" i="3"/>
  <c r="M22" i="3"/>
  <c r="L22" i="3"/>
  <c r="J22" i="3"/>
  <c r="I22" i="3"/>
  <c r="I15" i="3" s="1"/>
  <c r="I14" i="3" s="1"/>
  <c r="H22" i="3"/>
  <c r="G22" i="3"/>
  <c r="F22" i="3"/>
  <c r="K21" i="3"/>
  <c r="E21" i="3"/>
  <c r="K20" i="3"/>
  <c r="E20" i="3"/>
  <c r="K19" i="3"/>
  <c r="E19" i="3"/>
  <c r="K18" i="3"/>
  <c r="K17" i="3" s="1"/>
  <c r="E18" i="3"/>
  <c r="P17" i="3"/>
  <c r="O17" i="3"/>
  <c r="N17" i="3"/>
  <c r="M17" i="3"/>
  <c r="L17" i="3"/>
  <c r="J17" i="3"/>
  <c r="I17" i="3"/>
  <c r="H17" i="3"/>
  <c r="G17" i="3"/>
  <c r="F17" i="3"/>
  <c r="P16" i="3"/>
  <c r="O16" i="3"/>
  <c r="N16" i="3"/>
  <c r="M16" i="3"/>
  <c r="L16" i="3"/>
  <c r="J16" i="3"/>
  <c r="I16" i="3"/>
  <c r="H16" i="3"/>
  <c r="G16" i="3"/>
  <c r="F16" i="3"/>
  <c r="I563" i="2" l="1"/>
  <c r="G563" i="2"/>
  <c r="G567" i="2"/>
  <c r="L16" i="2"/>
  <c r="I572" i="2"/>
  <c r="F572" i="2" s="1"/>
  <c r="U21" i="2"/>
  <c r="U16" i="2" s="1"/>
  <c r="F49" i="2"/>
  <c r="J17" i="2"/>
  <c r="V13" i="2"/>
  <c r="V12" i="2" s="1"/>
  <c r="V17" i="2"/>
  <c r="T19" i="2"/>
  <c r="T14" i="2" s="1"/>
  <c r="L18" i="2"/>
  <c r="L22" i="2"/>
  <c r="F197" i="2"/>
  <c r="R197" i="2"/>
  <c r="H412" i="2"/>
  <c r="F22" i="2"/>
  <c r="H14" i="2"/>
  <c r="F417" i="2"/>
  <c r="G412" i="2"/>
  <c r="G564" i="2"/>
  <c r="G14" i="2" s="1"/>
  <c r="N575" i="2"/>
  <c r="L570" i="2"/>
  <c r="L565" i="2" s="1"/>
  <c r="F19" i="2"/>
  <c r="F20" i="2"/>
  <c r="H18" i="2"/>
  <c r="T13" i="2"/>
  <c r="I97" i="2"/>
  <c r="Q13" i="2"/>
  <c r="Q12" i="2" s="1"/>
  <c r="Q17" i="2"/>
  <c r="F302" i="2"/>
  <c r="O517" i="2"/>
  <c r="N576" i="2"/>
  <c r="N571" i="2" s="1"/>
  <c r="N566" i="2" s="1"/>
  <c r="I576" i="2"/>
  <c r="L571" i="2"/>
  <c r="L566" i="2" s="1"/>
  <c r="R18" i="2"/>
  <c r="O21" i="2"/>
  <c r="O16" i="2" s="1"/>
  <c r="F162" i="2"/>
  <c r="O142" i="2"/>
  <c r="R367" i="2"/>
  <c r="F367" i="2"/>
  <c r="I18" i="2"/>
  <c r="O368" i="2"/>
  <c r="F297" i="2"/>
  <c r="F362" i="2"/>
  <c r="N568" i="2"/>
  <c r="N563" i="2" s="1"/>
  <c r="H573" i="2"/>
  <c r="H568" i="2" s="1"/>
  <c r="F568" i="2" s="1"/>
  <c r="H517" i="2"/>
  <c r="I570" i="2"/>
  <c r="I565" i="2" s="1"/>
  <c r="F575" i="2"/>
  <c r="L572" i="2"/>
  <c r="F97" i="2"/>
  <c r="I20" i="2"/>
  <c r="I15" i="2" s="1"/>
  <c r="I22" i="2"/>
  <c r="F143" i="2"/>
  <c r="F142" i="2" s="1"/>
  <c r="L20" i="2"/>
  <c r="L15" i="2" s="1"/>
  <c r="L19" i="2"/>
  <c r="L14" i="2" s="1"/>
  <c r="I142" i="2"/>
  <c r="P13" i="2"/>
  <c r="P12" i="2" s="1"/>
  <c r="P17" i="2"/>
  <c r="R47" i="2"/>
  <c r="G18" i="2"/>
  <c r="K13" i="2"/>
  <c r="K17" i="2"/>
  <c r="I297" i="2"/>
  <c r="O307" i="2"/>
  <c r="I412" i="2"/>
  <c r="R517" i="2"/>
  <c r="I569" i="2"/>
  <c r="I564" i="2" s="1"/>
  <c r="I14" i="2" s="1"/>
  <c r="U18" i="2"/>
  <c r="F21" i="2"/>
  <c r="M13" i="2"/>
  <c r="M12" i="2" s="1"/>
  <c r="M17" i="2"/>
  <c r="O47" i="2"/>
  <c r="U298" i="2"/>
  <c r="U297" i="2" s="1"/>
  <c r="R298" i="2"/>
  <c r="R297" i="2" s="1"/>
  <c r="I307" i="2"/>
  <c r="L307" i="2"/>
  <c r="F522" i="2"/>
  <c r="J563" i="2"/>
  <c r="J562" i="2" s="1"/>
  <c r="J567" i="2"/>
  <c r="N13" i="2"/>
  <c r="N17" i="2"/>
  <c r="F578" i="2"/>
  <c r="I577" i="2"/>
  <c r="F577" i="2" s="1"/>
  <c r="L562" i="2"/>
  <c r="N569" i="2"/>
  <c r="N564" i="2" s="1"/>
  <c r="N14" i="2" s="1"/>
  <c r="H574" i="2"/>
  <c r="H569" i="2" s="1"/>
  <c r="H564" i="2" s="1"/>
  <c r="N16" i="2"/>
  <c r="F152" i="2"/>
  <c r="F47" i="2"/>
  <c r="F147" i="2"/>
  <c r="W13" i="2"/>
  <c r="W12" i="2" s="1"/>
  <c r="W17" i="2"/>
  <c r="G142" i="2"/>
  <c r="H142" i="2"/>
  <c r="S13" i="2"/>
  <c r="S12" i="2" s="1"/>
  <c r="S17" i="2"/>
  <c r="I197" i="2"/>
  <c r="F307" i="2"/>
  <c r="H307" i="2"/>
  <c r="F427" i="2"/>
  <c r="F517" i="2"/>
  <c r="G565" i="2"/>
  <c r="G15" i="2" s="1"/>
  <c r="K86" i="3"/>
  <c r="K22" i="3"/>
  <c r="E98" i="3"/>
  <c r="M15" i="3"/>
  <c r="M14" i="3" s="1"/>
  <c r="E17" i="3"/>
  <c r="K32" i="3"/>
  <c r="F15" i="3"/>
  <c r="F14" i="3" s="1"/>
  <c r="G15" i="3"/>
  <c r="G14" i="3" s="1"/>
  <c r="K74" i="3"/>
  <c r="E119" i="3"/>
  <c r="H15" i="3"/>
  <c r="H14" i="3" s="1"/>
  <c r="F563" i="2" l="1"/>
  <c r="R13" i="2"/>
  <c r="R12" i="2" s="1"/>
  <c r="R17" i="2"/>
  <c r="F18" i="2"/>
  <c r="F16" i="2"/>
  <c r="N572" i="2"/>
  <c r="N567" i="2" s="1"/>
  <c r="L567" i="2"/>
  <c r="O367" i="2"/>
  <c r="O18" i="2"/>
  <c r="H575" i="2"/>
  <c r="H570" i="2" s="1"/>
  <c r="N570" i="2"/>
  <c r="N565" i="2" s="1"/>
  <c r="N15" i="2" s="1"/>
  <c r="N12" i="2" s="1"/>
  <c r="U13" i="2"/>
  <c r="U12" i="2" s="1"/>
  <c r="U17" i="2"/>
  <c r="I13" i="2"/>
  <c r="I12" i="2" s="1"/>
  <c r="I17" i="2"/>
  <c r="T17" i="2"/>
  <c r="F569" i="2"/>
  <c r="F564" i="2" s="1"/>
  <c r="J13" i="2"/>
  <c r="J12" i="2" s="1"/>
  <c r="N562" i="2"/>
  <c r="F14" i="2"/>
  <c r="G13" i="2"/>
  <c r="G12" i="2" s="1"/>
  <c r="G17" i="2"/>
  <c r="F576" i="2"/>
  <c r="F571" i="2" s="1"/>
  <c r="F566" i="2" s="1"/>
  <c r="I571" i="2"/>
  <c r="I566" i="2" s="1"/>
  <c r="I16" i="2" s="1"/>
  <c r="K576" i="2"/>
  <c r="T12" i="2"/>
  <c r="G562" i="2"/>
  <c r="H13" i="2"/>
  <c r="H17" i="2"/>
  <c r="H563" i="2"/>
  <c r="L13" i="2"/>
  <c r="L12" i="2" s="1"/>
  <c r="L17" i="2"/>
  <c r="I562" i="2"/>
  <c r="E15" i="3"/>
  <c r="E14" i="3" s="1"/>
  <c r="K572" i="2" l="1"/>
  <c r="H572" i="2" s="1"/>
  <c r="H576" i="2"/>
  <c r="H571" i="2" s="1"/>
  <c r="K571" i="2"/>
  <c r="H565" i="2"/>
  <c r="H15" i="2" s="1"/>
  <c r="F570" i="2"/>
  <c r="F565" i="2" s="1"/>
  <c r="F15" i="2" s="1"/>
  <c r="O13" i="2"/>
  <c r="O12" i="2" s="1"/>
  <c r="O17" i="2"/>
  <c r="F13" i="2"/>
  <c r="F17" i="2"/>
  <c r="I567" i="2"/>
  <c r="K12" i="1"/>
  <c r="J12" i="1"/>
  <c r="I12" i="1"/>
  <c r="I17" i="1"/>
  <c r="K27" i="1"/>
  <c r="J27" i="1"/>
  <c r="I27" i="1"/>
  <c r="I36" i="1"/>
  <c r="J47" i="1"/>
  <c r="K47" i="1"/>
  <c r="I47" i="1"/>
  <c r="K67" i="1"/>
  <c r="J67" i="1"/>
  <c r="I67" i="1"/>
  <c r="K69" i="1"/>
  <c r="J69" i="1"/>
  <c r="I69" i="1"/>
  <c r="K81" i="1"/>
  <c r="J81" i="1"/>
  <c r="I81" i="1"/>
  <c r="K90" i="1"/>
  <c r="J90" i="1"/>
  <c r="I90" i="1"/>
  <c r="J101" i="1"/>
  <c r="K101" i="1"/>
  <c r="I101" i="1"/>
  <c r="J105" i="1"/>
  <c r="K105" i="1"/>
  <c r="I105" i="1"/>
  <c r="J111" i="1"/>
  <c r="K111" i="1"/>
  <c r="I111" i="1"/>
  <c r="J121" i="1"/>
  <c r="K121" i="1"/>
  <c r="I121" i="1"/>
  <c r="H12" i="2" l="1"/>
  <c r="K566" i="2"/>
  <c r="K567" i="2"/>
  <c r="H566" i="2"/>
  <c r="H16" i="2" s="1"/>
  <c r="H567" i="2"/>
  <c r="H562" i="2"/>
  <c r="F562" i="2"/>
  <c r="F567" i="2"/>
  <c r="B71" i="4"/>
  <c r="C71" i="4"/>
  <c r="B72" i="4"/>
  <c r="C72" i="4"/>
  <c r="B73" i="4"/>
  <c r="C73" i="4"/>
  <c r="B74" i="4"/>
  <c r="C74" i="4"/>
  <c r="B75" i="4"/>
  <c r="C75" i="4"/>
  <c r="B76" i="4"/>
  <c r="C76" i="4"/>
  <c r="K562" i="2" l="1"/>
  <c r="K16" i="2"/>
  <c r="K12" i="2" s="1"/>
  <c r="B105" i="4"/>
  <c r="C105" i="4"/>
  <c r="B106" i="4"/>
  <c r="C106" i="4"/>
  <c r="B107" i="4"/>
  <c r="C107" i="4"/>
  <c r="B13" i="4"/>
  <c r="C13" i="4"/>
  <c r="B14" i="4"/>
  <c r="C14" i="4"/>
  <c r="B15" i="4"/>
  <c r="B16" i="4"/>
  <c r="C16" i="4"/>
  <c r="B17" i="4"/>
  <c r="C17" i="4"/>
  <c r="B18" i="4"/>
  <c r="C18" i="4"/>
  <c r="B19" i="4"/>
  <c r="C19" i="4"/>
  <c r="B20" i="4"/>
  <c r="C20" i="4"/>
  <c r="B21" i="4"/>
  <c r="C21" i="4"/>
  <c r="B23" i="4"/>
  <c r="C23" i="4"/>
  <c r="B27" i="4"/>
  <c r="C27" i="4"/>
  <c r="B28" i="4"/>
  <c r="C28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B39" i="4"/>
  <c r="C39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60" i="4"/>
  <c r="C60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70" i="4"/>
  <c r="C70" i="4"/>
  <c r="B77" i="4"/>
  <c r="C77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B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4" i="4"/>
  <c r="C104" i="4"/>
  <c r="U10" i="3"/>
  <c r="N109" i="3" l="1"/>
  <c r="P109" i="3"/>
  <c r="P15" i="3" s="1"/>
  <c r="P14" i="3" s="1"/>
  <c r="O109" i="3"/>
  <c r="O15" i="3" s="1"/>
  <c r="O14" i="3" s="1"/>
  <c r="K109" i="3" l="1"/>
  <c r="K15" i="3" s="1"/>
  <c r="K14" i="3" s="1"/>
  <c r="N15" i="3"/>
  <c r="N14" i="3" s="1"/>
  <c r="I45" i="1"/>
  <c r="I43" i="1"/>
  <c r="I11" i="1" s="1"/>
  <c r="J36" i="1" l="1"/>
  <c r="K36" i="1"/>
  <c r="J17" i="1"/>
  <c r="K17" i="1"/>
  <c r="K45" i="1" l="1"/>
  <c r="J45" i="1"/>
  <c r="J43" i="1" l="1"/>
  <c r="J11" i="1" s="1"/>
  <c r="K43" i="1"/>
  <c r="K11" i="1" s="1"/>
  <c r="K120" i="1" l="1"/>
  <c r="K10" i="1" s="1"/>
  <c r="J120" i="1"/>
  <c r="J10" i="1" s="1"/>
  <c r="I120" i="1"/>
  <c r="I10" i="1" s="1"/>
</calcChain>
</file>

<file path=xl/sharedStrings.xml><?xml version="1.0" encoding="utf-8"?>
<sst xmlns="http://schemas.openxmlformats.org/spreadsheetml/2006/main" count="2602" uniqueCount="425">
  <si>
    <t>№</t>
  </si>
  <si>
    <t>Вид объекта подлежащего модернизации</t>
  </si>
  <si>
    <t>Предельная (плановая) стоимость строительства (капитального ремонта)</t>
  </si>
  <si>
    <t xml:space="preserve">Участник, реализующий мероприятие </t>
  </si>
  <si>
    <t>единица измерения</t>
  </si>
  <si>
    <t>значение</t>
  </si>
  <si>
    <t>Муниципальное образование</t>
  </si>
  <si>
    <t>Наименование мероприятия</t>
  </si>
  <si>
    <t>Форма собственности</t>
  </si>
  <si>
    <t>Мощность, производительность, протяженность объекта</t>
  </si>
  <si>
    <t>X</t>
  </si>
  <si>
    <t>Источники финансового обеспечения</t>
  </si>
  <si>
    <t>Объем средств на реализацию мероприятий региональной программы</t>
  </si>
  <si>
    <t>За период реализации программы</t>
  </si>
  <si>
    <t>2023 год</t>
  </si>
  <si>
    <t>2024 год</t>
  </si>
  <si>
    <t>2025 год</t>
  </si>
  <si>
    <t>2026 год</t>
  </si>
  <si>
    <t>2027 год</t>
  </si>
  <si>
    <t>Всего</t>
  </si>
  <si>
    <t>ПД</t>
  </si>
  <si>
    <t>СМР</t>
  </si>
  <si>
    <t>Общая стоимость</t>
  </si>
  <si>
    <t>в том числе:</t>
  </si>
  <si>
    <t>СФ</t>
  </si>
  <si>
    <t>БС</t>
  </si>
  <si>
    <t>МБ</t>
  </si>
  <si>
    <t>ВБ</t>
  </si>
  <si>
    <t>Протяженность замены инженерных сетей</t>
  </si>
  <si>
    <t>км</t>
  </si>
  <si>
    <t>человек</t>
  </si>
  <si>
    <t>Итого по субъекту Российской Федерации</t>
  </si>
  <si>
    <t>Сфера реализации</t>
  </si>
  <si>
    <t>Дата получения положительного заключения государственной экспертизы на проектную документацию</t>
  </si>
  <si>
    <t>Дата заключения контракта на выполнение строительно-монтажных работ, работ по капитальному ремонту</t>
  </si>
  <si>
    <t>Дата завершения работ</t>
  </si>
  <si>
    <t>линейный объект</t>
  </si>
  <si>
    <t>капитальный ремонт</t>
  </si>
  <si>
    <t>Не требуется</t>
  </si>
  <si>
    <t>06.2023</t>
  </si>
  <si>
    <t>Государственное унитарное предприятие "Водоканал Ленинградской области"</t>
  </si>
  <si>
    <t>государственная собственность</t>
  </si>
  <si>
    <t>муниципальная собственность</t>
  </si>
  <si>
    <t>Акционерное общество "Ленинградские областные коммунальные системы"</t>
  </si>
  <si>
    <t>нет</t>
  </si>
  <si>
    <t>12.2024</t>
  </si>
  <si>
    <t>12.2023</t>
  </si>
  <si>
    <t>30.06.2023</t>
  </si>
  <si>
    <t>Никольское городское поселение</t>
  </si>
  <si>
    <t>Тепловая сеть, Подпорожский муниципальный район, Никольское городское поселение, г.п. Никольский</t>
  </si>
  <si>
    <t>Администрация Никольского городского поселения Подпорожского муниципального района</t>
  </si>
  <si>
    <t>09.2023</t>
  </si>
  <si>
    <t>10.2023</t>
  </si>
  <si>
    <t>01.2024</t>
  </si>
  <si>
    <t>ИТОГО по муниципальному образованию Бокситогорский муниципальный район:</t>
  </si>
  <si>
    <t>Самойловское сельское поселение</t>
  </si>
  <si>
    <t>Борское сельское поселение</t>
  </si>
  <si>
    <t>Лидское сельское поселение</t>
  </si>
  <si>
    <t xml:space="preserve">Капитальный ремонт водопроводной сети  ул. Прибрежная - ул. Новая в с. Колчаново Волховского района Ленинградской области </t>
  </si>
  <si>
    <t xml:space="preserve">Капитальный ремонт  участков водопроводной сети по адресу: Ленинградская область, Волховский район, д. Потанино </t>
  </si>
  <si>
    <t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t>
  </si>
  <si>
    <t>Капитальный ремонт водопроводных сетей в п. Житково: от водозабора до ВОС</t>
  </si>
  <si>
    <t>Капитальный ремонт водопроводных сетей в п. Кирпичное: от скважин № 3251, № 2988 до станции обезжелезивания</t>
  </si>
  <si>
    <t>Капитальный ремонт водопроводных сетей в  п. Первомайское: от скважины (кирпичная) до ул. Советская</t>
  </si>
  <si>
    <t>Распределительный водопровод 47:16:0000000:44523 в г. Отрадное</t>
  </si>
  <si>
    <t xml:space="preserve">Распределительный водопровод 47:16:0000000:44524 в г. Отрадное </t>
  </si>
  <si>
    <t>Распределительный водопровод 47:16:0000000:44517 в г. Отрадное</t>
  </si>
  <si>
    <t>Распределительный водопровод 47:16:0000000:44516 в г. Отрадное</t>
  </si>
  <si>
    <t xml:space="preserve">Распределительный водопровод 47:16:0000000:44518 в г. Отрадное </t>
  </si>
  <si>
    <t>Распределительный водопровод 47:16:0000000:44515 в г. Отрадное</t>
  </si>
  <si>
    <t>Распределительный водопровод 47:16:0000000:44532 в г. Отрадное</t>
  </si>
  <si>
    <t>Распределительный водопровод 47:16:0000000:44526 в г. Отрадное</t>
  </si>
  <si>
    <t>Распределительный водопровод 47:16:0201011:463 в г. Отрадное</t>
  </si>
  <si>
    <t>Распределительный водопровод 47:16:0000000:44522 в г. Отрадное</t>
  </si>
  <si>
    <t>Распределительный водопровод 47:16:0000000:44533 в г. Отрадное</t>
  </si>
  <si>
    <t>Распределительный водопровод 47:16:0000000:44519 в г. Отрадное</t>
  </si>
  <si>
    <t>Распределительный водопровод 47:16:0000000:44520 в г. Отрадное</t>
  </si>
  <si>
    <t>Распределительный водопровод 47:16:0000000:44514 в г. Отрадное</t>
  </si>
  <si>
    <t>Распределительный водопровод 47:16:0000000:44929 в г. Отрадное</t>
  </si>
  <si>
    <t>Капитальный ремонт  водопроводных сетей по адресу: Ленинградская область, Лужский район, п. Володарское</t>
  </si>
  <si>
    <t>Капитальный ремонт  водопроводных сетей по адресу: Ленинградская область, Лужский район, д. Рель</t>
  </si>
  <si>
    <t>Капитальный ремонт  водопроводных сетей по адресу: Ленинградская область, Лужский район, п. Осьмино</t>
  </si>
  <si>
    <t>Капитальный ремонт  водопроводных сетей по адресу: Ленинградская область, Лужский район, д. Ретюнь</t>
  </si>
  <si>
    <t>Капитальный ремонт  водопроводных сетей по адресу: Ленинградская область, Лужский район, д. Большие Шатновичи</t>
  </si>
  <si>
    <t>Капитальный ремонт  водопроводных сетей по адресу: Ленинградская область, Лужский район, д. Жельцы</t>
  </si>
  <si>
    <t>Капитальный ремонт  водопроводных сетей по адресу: Ленинградская область, Лужский район, п. Торковичи</t>
  </si>
  <si>
    <t>Капитальный ремонт  водопроводных сетей по адресу: Ленинградская область, Лужский район, п. Приозерный</t>
  </si>
  <si>
    <t>Капитальный ремонт водопроводной сети, Ленинградская область, Приозерский район, пос. Запорожское, ул. ГЛОХ</t>
  </si>
  <si>
    <t xml:space="preserve">Капитальный ремонт водопроводной сети, Ленинградская область, Приозерский район, п. Моторное </t>
  </si>
  <si>
    <t xml:space="preserve">Капитальный ремонт водопроводной сети, Ленинградская область, Приозерский район, п. Починок </t>
  </si>
  <si>
    <t>Капитальный ремонт водопроводной сети, Ленинградская область, Приозерский район, пос. Петровское</t>
  </si>
  <si>
    <t xml:space="preserve">Капитальный ремонт водопроводной сети, Ленинградская область, Приозерский район, д. Ягодное, ул. Школьная </t>
  </si>
  <si>
    <t>Капитальный ремонт водопроводной сети, Ленинградская область, Приозерский район, п. Снегирёвка, ул. Горького</t>
  </si>
  <si>
    <t>Капитальный ремонт водопроводной сети, Ленинградская область, Приозерский район, п. Снегирёвка, ул. Садовая</t>
  </si>
  <si>
    <t>Капитальный ремонт участка водопроводной сети от артезианской скважины в д. Каменка до д. Печурки</t>
  </si>
  <si>
    <t>Водопровод, Тосненский район, Форносовское городское поселение, г.п. Форносово</t>
  </si>
  <si>
    <t>Форносовское городское поселение</t>
  </si>
  <si>
    <t>Водопроводная сеть, Подпорожский муниципальный район, Никольское городское поселение, г.п. Никольский</t>
  </si>
  <si>
    <t>Запорожское сельское поселение</t>
  </si>
  <si>
    <t>Ларионовское сельское поселение</t>
  </si>
  <si>
    <t>Петровское сельское поселение</t>
  </si>
  <si>
    <t>Сосновское сельское поселение</t>
  </si>
  <si>
    <t>Новосельское сельское поселение</t>
  </si>
  <si>
    <t>Мелегежское сельское поселение</t>
  </si>
  <si>
    <t>Шугозерское сельское поселение</t>
  </si>
  <si>
    <t>Лисинское сельское поселение</t>
  </si>
  <si>
    <t>Любанское сельское поселение</t>
  </si>
  <si>
    <t>Тельмановское сельское поселение</t>
  </si>
  <si>
    <t>Ям-Тесовское сельское поселение</t>
  </si>
  <si>
    <t>Торковичское сельское поселение</t>
  </si>
  <si>
    <t>Толмачевское сельское поселение</t>
  </si>
  <si>
    <t>Скребловское сельское поселение</t>
  </si>
  <si>
    <t>Ретюнское сельское поселение</t>
  </si>
  <si>
    <t>Осьминское сельское поселение</t>
  </si>
  <si>
    <t>Оредежское сельское поселение</t>
  </si>
  <si>
    <t>Володарское сельское поселение</t>
  </si>
  <si>
    <t>Кусинское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</si>
  <si>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</si>
  <si>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</si>
  <si>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</si>
  <si>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</si>
  <si>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Рахьинское сельское поселение</t>
  </si>
  <si>
    <t>Староладожское сельское поселение</t>
  </si>
  <si>
    <t>Потанинское сельское поселение</t>
  </si>
  <si>
    <t>Пашское сельское поселение</t>
  </si>
  <si>
    <t>Колчановское сельское поселение</t>
  </si>
  <si>
    <t>Кисельнинское сельское поселение</t>
  </si>
  <si>
    <t>Вындиноостровское сельское поселение</t>
  </si>
  <si>
    <t>Бережковское сельское поселение</t>
  </si>
  <si>
    <t>Водопроводная сеть, Бокситогорский муниципальный район, Борское сельское поселение, д. Бор</t>
  </si>
  <si>
    <t>Водопроводная сеть, Бокситогорский муниципальный район, Самойловское сельское поселение, д. Анисимово</t>
  </si>
  <si>
    <t>Водопровод, Волховский муниципальный район, Бережковское сельское поселение, д. Бережки, д. Хотуча</t>
  </si>
  <si>
    <t>Водопроводная сеть, Волховский муниципальный район, Вындиноостровское сельское поселение, д. Вындин Остров</t>
  </si>
  <si>
    <t>Водопроводная сеть, Волховский муниципальный район, Кисельнинское сельское поселение, д. Кисельня</t>
  </si>
  <si>
    <t>Водопроводная сеть, Волховский муниципальный район, Колчановское сельское поселение, д. Колчаново</t>
  </si>
  <si>
    <t>Напорные водоводы, Волховский муниципальный район, Пашское сельское поселение, д. Устеево</t>
  </si>
  <si>
    <t>Водопроводная сеть, Волховский муниципальный район, Потанинское сельское поселение, д. Потанино</t>
  </si>
  <si>
    <t>Водопроводная сеть, Волховский муниципальный район, Староладожское сельское поселение, с. Старая Ладога</t>
  </si>
  <si>
    <t>Водопроводные сети, Выборгский муниципальный район, Гончаровское сельское поселение, п. Житково</t>
  </si>
  <si>
    <t>Водопроводные сети, Выборгский муниципальный район, Красносельское сельское поселение, п. Кирпичное</t>
  </si>
  <si>
    <t>Водопроводные сети, Выборгский муниципальный район, Первомайское сельское поселение, п. Первомайское</t>
  </si>
  <si>
    <t>Рощинское городское поселение</t>
  </si>
  <si>
    <t>Коммунарское городское поселение</t>
  </si>
  <si>
    <t>Отрадненское городское поселение</t>
  </si>
  <si>
    <t>Приозерское  городское поселение</t>
  </si>
  <si>
    <t>Сланцевское  городское поселение</t>
  </si>
  <si>
    <t>Тихвинское  городское поселение</t>
  </si>
  <si>
    <t>Магистральная сеть водоснабжения, Выборгский муниципальный район, рощинское городское поселение, г. Рощино</t>
  </si>
  <si>
    <t>Водопроводные сети, Киришский муниципальный район, Кусинское сельское поселение, д. Кусино</t>
  </si>
  <si>
    <t>Водопроводные сети, Кировский муниципальный район, Отрадненское городское поселение, г. Отрадное</t>
  </si>
  <si>
    <t>Водопроводные сети, Лужский муниципальный район, Володарское сельское поселение, п. Володарское</t>
  </si>
  <si>
    <t>Водопроводные сети, Лужский муниципальный район, Торковичское сельское поселение, п. Торковичи</t>
  </si>
  <si>
    <t>Водопроводные сети, Лужский муниципальный район, Осьминское сельское поселение, п. Осьмино</t>
  </si>
  <si>
    <t>Водопроводные сети, Лужский муниципальный район, Оредежское сельское поселение, п. Тесово-4</t>
  </si>
  <si>
    <t>Водопроводные сети, Приозерский муниципальный район, Запорожское сельское поселение, пос. Запорожское</t>
  </si>
  <si>
    <t>Водопроводные сети, Приозерский муниципальный район, Петровское сельское поселение, пос. Петровское</t>
  </si>
  <si>
    <t>Водопроводные сети, Приозерский муниципальный район, Петровское сельское поселение, д. Ягодная</t>
  </si>
  <si>
    <t>Водопроводные сети, Приозерский муниципальный район, Приозерское  городское поселение, г. Приозерск</t>
  </si>
  <si>
    <t>Водопроводные сети, Сланцевский муниципальный район, Новосельское сельское поселение, д. Гусева Гора</t>
  </si>
  <si>
    <t>Водопроводные сети, Сланцевский муниципальный район, Сланцевское городское поселение, д. Сосновка</t>
  </si>
  <si>
    <t>Водопроводные сети, Сланцевский муниципальный район, Сланцевское городское поселение, д. Каменка</t>
  </si>
  <si>
    <t>Сети водопровода, Тихвинский муниципальный район, Мелегежское сельское поселение, д. Новоандреево</t>
  </si>
  <si>
    <t>Сети водопровода, Тихвинский муниципальный район, Мелегежское сельское поселение, д. Мелегежская Горка</t>
  </si>
  <si>
    <t>Водопровод, Тихвинский муниципальный район, тихвинское городское поселение, г. Тихвин</t>
  </si>
  <si>
    <t>Сети водоснабжения, Тосненский район, Лисинское сельское поселение, п. Лисино-Корпус</t>
  </si>
  <si>
    <t>Сети водоснабжения, Тосненский район, Любанское сельское поселение, п. Сельцо</t>
  </si>
  <si>
    <t>Сети водоснабжения, Тосненский район, Любанское сельское поселение, п. Коркино</t>
  </si>
  <si>
    <t>Сети водоснабжения, Тосненский район, Тельмановское сельское поселение, д. Ям-Ижора</t>
  </si>
  <si>
    <t>Сети водоснабжения, Тосненский район, Тельмановское сельское поселение, д. Пионер</t>
  </si>
  <si>
    <t>Ленинградская область</t>
  </si>
  <si>
    <t>(субъект Российской Федерации)</t>
  </si>
  <si>
    <t>№ п/п</t>
  </si>
  <si>
    <t xml:space="preserve">Наименование показателя  региональной программы </t>
  </si>
  <si>
    <t>Единица измерения</t>
  </si>
  <si>
    <t>Значение показателя региональной программы по годам</t>
  </si>
  <si>
    <t>плановый период (прогноз)</t>
  </si>
  <si>
    <t>Увеличение протяженности замены инженерных сетей</t>
  </si>
  <si>
    <t>Снижение аварийности коммунальной инфраструктуры</t>
  </si>
  <si>
    <t>%</t>
  </si>
  <si>
    <t>-3,4 %</t>
  </si>
  <si>
    <t>-6,9 %</t>
  </si>
  <si>
    <t>-10,3 %</t>
  </si>
  <si>
    <t>-13,8 %</t>
  </si>
  <si>
    <t>-17,2 %</t>
  </si>
  <si>
    <t>водоснабжение</t>
  </si>
  <si>
    <t>теплоснабжение</t>
  </si>
  <si>
    <t>Lзам</t>
  </si>
  <si>
    <t>Lобщ_вода</t>
  </si>
  <si>
    <t>Lобщ_тепло</t>
  </si>
  <si>
    <t>Lобщ_кан</t>
  </si>
  <si>
    <t>Lобщ</t>
  </si>
  <si>
    <t>Водопровод, Кировский муниципальный район, Отрадненское городское поселение, г. Отрадное</t>
  </si>
  <si>
    <t>Водопроводные сети, Приозерский муниципальный район, Сосновское сельское поселение, п. Снегиревка</t>
  </si>
  <si>
    <t>Сети водоснабжения, Гатчинский муниципальный район, Коммунарское городское поселение, г. Коммунар</t>
  </si>
  <si>
    <t>Капитальный ремонт водопроводных сетей  по адресу: Ленинградская область, Подпорожский район, Винницкое сельское поселение, с.п. Винницы</t>
  </si>
  <si>
    <t>Важинское городское поселение</t>
  </si>
  <si>
    <t>Винницкое сельское поселение</t>
  </si>
  <si>
    <t>Водопроводная сеть, Подпорожский муниципальный район, Винницкое сельское поселение, с.п. Винницы</t>
  </si>
  <si>
    <t>Водопроводная сеть, Подпорожский муниципальный район, Важинское городское поселение, пгт. Важины</t>
  </si>
  <si>
    <t>Водопроводная сеть, Бокситогорский муниципальный район, Борское сельское поселение, д. Мозолево</t>
  </si>
  <si>
    <t>Водопроводная сеть, Волховский муниципальный район, Селивановское сельское поселение, д. Селиваново</t>
  </si>
  <si>
    <t>Заневское городское поселение</t>
  </si>
  <si>
    <t>Капитальный ремонт сетей водоснабжения (диам. 160, 110, 63)  пос. Гарболово Куйвозовское СП Всеволожского района Ленинградской области</t>
  </si>
  <si>
    <t>Капитальный ремонт магистральных сетей водоснабжения пос. Лесколово Всеволожского района Ленинградской области</t>
  </si>
  <si>
    <t>Водопроводные сети, Всеволожский муниципальный район, Лесколовское сельское поселение, пос. Осельки</t>
  </si>
  <si>
    <t>Водопроводные сети, Всеволожский муниципальный район, Рахьинское городское поселение, пос. Рахья</t>
  </si>
  <si>
    <t>Водопроводные сети, Всеволожский муниципальный район, Рахьинское городское поселение, п. Ваганово</t>
  </si>
  <si>
    <t>Куйвозское сельское поселение</t>
  </si>
  <si>
    <t>Сети водоснабжения, Всеволожский муниципальный район, Куйвозское сельское поселение, пос. Гарболово</t>
  </si>
  <si>
    <t>Капитальный ремонт сетей водоснабжения пос. Рахья Всеволожского района Ленинградской области</t>
  </si>
  <si>
    <t>Капитальный ремонт сетей водоснабжения (диам. 160, 110, 63)  пос. Рахья Всеволожского района Ленинградской области</t>
  </si>
  <si>
    <t>Капитальный ремонт сетей водоснабжения Ду 63 по адресу:  Ленинградская область, Кировский район, г.п. Синявино территория 1, ул. Садовая</t>
  </si>
  <si>
    <t>Синявинское городское поселение</t>
  </si>
  <si>
    <t>Мгинское городское поселение</t>
  </si>
  <si>
    <t>Водопроводные сети, Кировский муниципальный район, Мгинское городское поселение, г. Мга</t>
  </si>
  <si>
    <t>Лодейнопольское городское поселение</t>
  </si>
  <si>
    <t>Водовод, Лодейнопольский муниципальный район, Лодейнопольское городское поселение, г. Лодейное поле</t>
  </si>
  <si>
    <t>Сети водоснабжения, Лужский муниципальный район, Торковичское сельское поселение, п. Торковичи</t>
  </si>
  <si>
    <t>Лужское городское поселение</t>
  </si>
  <si>
    <t xml:space="preserve">Капитальный ремонт участка водопроводной сети Ду 100 мм, Ду 150 мм, Ду 200 мм по адресу: г. Луга от ул. Победы до ул. Пислегина </t>
  </si>
  <si>
    <t>Водопроводные сети, Лужский муниципальный район, Лужское городское поселение, г. Луга</t>
  </si>
  <si>
    <t>Подпорожское городское поселение</t>
  </si>
  <si>
    <t>Водопроводная сеть, Подпорожский муниципальный район, Подорожское городское поселение, г. Подпорожье</t>
  </si>
  <si>
    <t>Сети водоснабжения, Тихвинский муниципальный район, Борское поселение, д. Бор</t>
  </si>
  <si>
    <t>Тосненское городское поселение</t>
  </si>
  <si>
    <t>Капитальный ремонт участков сетей водоснабжения г.Тосно</t>
  </si>
  <si>
    <t>Селивановское сельское поселение</t>
  </si>
  <si>
    <t xml:space="preserve"> </t>
  </si>
  <si>
    <t>Лесколовское сельское поселение</t>
  </si>
  <si>
    <t>Водопровод, Тихвинский муниципальный район, Тихвинское городское поселение, г. Тихвин</t>
  </si>
  <si>
    <t>09.2022</t>
  </si>
  <si>
    <t>06.2022</t>
  </si>
  <si>
    <t>Наименование объекта, 
в отношении которого реализуется мероприятие</t>
  </si>
  <si>
    <t>всего 
(тыс. рублей)</t>
  </si>
  <si>
    <t>в том числе средства финансовой поддержки
(тыс. рублей)</t>
  </si>
  <si>
    <t>×</t>
  </si>
  <si>
    <t>Итого по субъекту Российской Федерации:</t>
  </si>
  <si>
    <t>Итого по сфере реализации "водоснабжение":</t>
  </si>
  <si>
    <t>Итого по муниципальному образованию Бокситогорский муниципальный район:</t>
  </si>
  <si>
    <t>Капитальный ремонт водопроводной сети в д. Мозолево, Борское сельское поселение, Бокситогорский район, Ленинградская область</t>
  </si>
  <si>
    <t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t>
  </si>
  <si>
    <t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t>
  </si>
  <si>
    <t>Капитальный ремонт водопроводной сети, по адресу: Ленинградская область, Бокситогорский муниципальный район, 
д. Анисимово</t>
  </si>
  <si>
    <t>Итого по муниципальному образованию Волховский муниципальный район:</t>
  </si>
  <si>
    <t xml:space="preserve">Капитальный ремонт водопроводной сети от НС III-го подъема до котельной 
и абонентов в д. Кисельня Волховского района Ленинградской области </t>
  </si>
  <si>
    <t xml:space="preserve">Капитальный ремонт водопроводной сети  ул. Прибрежная –  ул. Новая 
в с. Колчаново Волховского района Ленинградской области </t>
  </si>
  <si>
    <t xml:space="preserve">Капитальный ремонт водопроводной сети, проходящей от д. Селиваново 
до д. Низино в Селивановском СП Волховского района Ленинградской области </t>
  </si>
  <si>
    <t>Итого по муниципальному образованию Всеволожский муниципальный район:</t>
  </si>
  <si>
    <t>Реконструкция уличной сети водопровода для водоснабжения жилых домов 
по адресу: Ленинградская область, Всеволожский район, дер. Янино-2</t>
  </si>
  <si>
    <t>Сеть водопровода, Всеволожский муниципальный район, Заневское городское поселение, 
дер. Янино-2</t>
  </si>
  <si>
    <t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t>
  </si>
  <si>
    <t>Капитальный ремонт сетей водоснабжения (диам. 160, 110, 63)  
пос. Рахья Всеволожского района Ленинградской области</t>
  </si>
  <si>
    <t>Капитальный ремонт водопроводных сетей по адресу: Ленинградская область, Всеволожский район, п. Ваганово, 
в/ч 28036, в/г 25, от узла У35 до узла У43 (в районе дер. Проба)</t>
  </si>
  <si>
    <t>Итого по муниципальному образованию Выборгский район:</t>
  </si>
  <si>
    <t>Капитальный ремонт водопроводных сетей в п. Кирпичное: от скважин 
№ 3251, № 2988 до станции обезжелезивания</t>
  </si>
  <si>
    <t xml:space="preserve">Капитальный ремонт водопроводных сетей в п. Семиозерье: от скважины 
(на территории карьероуправления) 
до поселка    </t>
  </si>
  <si>
    <t>Итого по муниципальному образованию Гатчинский муниципальный район:</t>
  </si>
  <si>
    <t>Итого по муниципальному образованию Кировский муниципальный район:</t>
  </si>
  <si>
    <t>Итого по муниципальному образованию Киришский муниципальный район:</t>
  </si>
  <si>
    <t>Капитальный ремонт  водопроводных сетей: Кириши – Кусино</t>
  </si>
  <si>
    <t>Капитальный ремонт распределительного водопровода 7-я линия от дома № 1 
до № 102</t>
  </si>
  <si>
    <t>Итого по муниципальному образованию Лодейнопольский муниципальный район:</t>
  </si>
  <si>
    <t>Итого по муниципальному образованию Лужский муниципальный район:</t>
  </si>
  <si>
    <t>Капитальный ремонт участка водопроводной Ду 100 мм сети по адресу: п. Тесово-4</t>
  </si>
  <si>
    <t>Водопроводные сети, Лужский муниципальный район, 
Ям-Тесовское сельское поселение, п. Приозерный</t>
  </si>
  <si>
    <t>Итого по муниципальному образованию Подпорожский муниципальный район: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</si>
  <si>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</si>
  <si>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</si>
  <si>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</si>
  <si>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t>
  </si>
  <si>
    <t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t>
  </si>
  <si>
    <t>Итого по муниципальному образованию Приозерский муниципальный район:</t>
  </si>
  <si>
    <t>Итого по муниципальному образованию Сланцевский муниципальный район:</t>
  </si>
  <si>
    <t xml:space="preserve">Капитальный ремонт водопроводной сети от артезианской скважины до д. Гусева Гора </t>
  </si>
  <si>
    <t>Итого по муниципальному образованию Тихвинский муниципальный район:</t>
  </si>
  <si>
    <t>Итого по муниципальному образованию Тосненский район:</t>
  </si>
  <si>
    <t>Капитальный ремонт участков сетей водоснабжения п. Лисино-Корпус</t>
  </si>
  <si>
    <t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t>
  </si>
  <si>
    <t xml:space="preserve">Капитальный ремонт водопровода 
д. Коркино от АС № 5 до ул. Центральная </t>
  </si>
  <si>
    <t xml:space="preserve">Капитальный ремонт водопровода 
от ООО "Интерформ" (М11) 
в п. Войскорово до д. Ям-Ижора, 
ул. Ленинградская   </t>
  </si>
  <si>
    <t xml:space="preserve">Капитальный ремонт водопровода 
от ООО "БСТ" до водопроводной колонки в д. Пионер  </t>
  </si>
  <si>
    <t>Сети водоснабжения, Тосненский район, Тосненское городское поселение, г. Тосно</t>
  </si>
  <si>
    <t>Капитальный ремонт участков сетей водоснабжения г. Тосно</t>
  </si>
  <si>
    <t xml:space="preserve">Капитальный ремонт водопровода 
г.п. Форносово, от ул. Круговая, д. 13 
до пер. Комсомольский, д. 7, 
с переподключением  </t>
  </si>
  <si>
    <t>Итого по сфере реализации "теплоснабжение":</t>
  </si>
  <si>
    <t xml:space="preserve">Итого по муниципальному образованию Подпорожский муниципальный район: </t>
  </si>
  <si>
    <t>Ремонт участка тепловой ТС и ГВС 
от ТК-12 до ТК-13 –  детский сад 
в г.п. Никольский</t>
  </si>
  <si>
    <t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t>
  </si>
  <si>
    <t>Ремонт участка ТС и ГВС от ТК-10 
до ТК-21 в г.п. Никольский</t>
  </si>
  <si>
    <t>Ремонт участка ТС и ГВС от ТК-8Г 
до ул. Новая, д. 16А в г.п. Никольский</t>
  </si>
  <si>
    <t>Вид работ 
по объекту</t>
  </si>
  <si>
    <t>Капитальный ремонт водопроводных сетей по адресу: Ленинградская область, Лужский район, д. Рель</t>
  </si>
  <si>
    <t>тыс. рублей</t>
  </si>
  <si>
    <t>в том 
числе:</t>
  </si>
  <si>
    <t xml:space="preserve">Капитальный ремонт водопровода 
на участке от ул. Песочная, д. 21, 
д. Бережки до ул. Центральная, 
д. Хотуча и ул. Полевая, д. Хотуча Бережковского сельского поселения Волховского района Ленинградской области 
</t>
  </si>
  <si>
    <t>Капитальный ремонт  водопроводной сети на участке от ул. Школьная, д. 32, 
в д. Вындин Остров до КОС 
в д. Плотничное Волховского района Ленинградской области</t>
  </si>
  <si>
    <t>Капитальный ремонт  водопроводной сети на участке от ул. Школьная, 
д. 32, в д. Вындин Остров до КОС 
в д. Плотничное Волховского района Ленинградской области</t>
  </si>
  <si>
    <t xml:space="preserve">Итого по муниципальному образованию Всеволожский муниципальный район: </t>
  </si>
  <si>
    <t xml:space="preserve">Итого по муниципальному образованию Выборгский муниципальный район: </t>
  </si>
  <si>
    <t>Капитальный ремонт магистральной сети Ду 225 мм от ул. Верхнее Рощино, д. 36 
до ул. Круговая, скважина № 27421 (скважина № 5)</t>
  </si>
  <si>
    <t xml:space="preserve">Итого по муниципальному образованию Гатчинский муниципальный район: </t>
  </si>
  <si>
    <t xml:space="preserve">Итого по муниципальному образованию Киришский район: </t>
  </si>
  <si>
    <t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t>
  </si>
  <si>
    <t xml:space="preserve">Итого по муниципальному образованию Кировский муниципальный район: </t>
  </si>
  <si>
    <t>Капитальный ремонт сети водоснабжения Ду 160 от ул. Колпинская, д. 65 
до ш. Революции, д. 58 (школа-интернат) 
г. Мга</t>
  </si>
  <si>
    <t xml:space="preserve">Итого по муниципальному образованию Лодейнопольский муниципальный район: </t>
  </si>
  <si>
    <t xml:space="preserve">Итого по муниципальному образованию Лужский муниципальный район: </t>
  </si>
  <si>
    <t>Капитальный ремонт сетей водоснабжения п. Торковичи, Торковичское СП 
Ду 100 мм Лужского района Ленинградской области</t>
  </si>
  <si>
    <t xml:space="preserve">Итого по муниципальному образованию Приозерский муниципальный район: </t>
  </si>
  <si>
    <t>Капитальный ремонт водопроводной сети, Ленинградская область, Приозерский район, г. Приозерск,  ул. Инженерная, 
ул. Ларионова</t>
  </si>
  <si>
    <t xml:space="preserve">Итого по муниципальному образованию Сланцевский муниципальный район: </t>
  </si>
  <si>
    <t>Капитальный ремонт участка водопроводной сети от артезианской скважины в д. Сосновка 
до распределительных сетей 
по ул. ст. Сланцы и деревни Сосновка</t>
  </si>
  <si>
    <t xml:space="preserve">Итого по муниципальному образованию Тихвинский муниципальный район: </t>
  </si>
  <si>
    <t xml:space="preserve">Итого по муниципальному образованию Тосненский район: </t>
  </si>
  <si>
    <t>всего</t>
  </si>
  <si>
    <t xml:space="preserve">график достижения целевого показателя </t>
  </si>
  <si>
    <t>Итого по сфере реализации "водоснабжение"</t>
  </si>
  <si>
    <t>Итого по сфере реализации "теплоснабжение"</t>
  </si>
  <si>
    <t>Увеличение численности населения, 
для которого улучшится качество услуг</t>
  </si>
  <si>
    <t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
№ 11)</t>
  </si>
  <si>
    <t xml:space="preserve">Капитальный ремонт водопровода 
на участке от ул. Песочная, д. 21, 
д. Бережки до ул. Центральная, д. Хотуча
и ул. Полевая, д. Хотуча, Бережковского сельского поселения Волховского района Ленинградской области </t>
  </si>
  <si>
    <t xml:space="preserve">Капитальный ремонт водопроводной сети  ул. Советская, д. 7 – д. 17 и от д. 17, 
ул. Советская до ул. Гаражная д. 1 
в с. Старая Ладога Волховского района Ленинградской области </t>
  </si>
  <si>
    <t>Капитальный ремонт водопроводных сетей в п. Первомайское: от скважины (кирпичная) до ул. Советская</t>
  </si>
  <si>
    <t>Капитальный ремонт магистральной сети водоснабжения Ду 150 мм от скважины 
№ 2657 до дома № 28 по ул. Центральная</t>
  </si>
  <si>
    <t>Капитальный ремонт участка водопроводной сети  (1,12,17,18 линия) 
в г. Отрадное</t>
  </si>
  <si>
    <t>Капитальный ремонт распределительного водопровода 7-я линия от дома №1 
до № 102</t>
  </si>
  <si>
    <t>Капитальный ремонт сетей водоснабжения Ду 63 по адресу:  Ленинградская область, Кировский район, г.п. Синявино, территория 1, ул. Садовая</t>
  </si>
  <si>
    <t>Капитальный ремонт с заменой водовода от ВОС до перекрестка ул. Гагарина – 
ул. Титова,  г. Лодейное Поле, Ленинградской области</t>
  </si>
  <si>
    <t xml:space="preserve">Капитальный ремонт участка водопроводной сети Ду 100 мм, 
Ду 150 мм, Ду 200 мм по адресу: г. Луга 
от ул. Победы до ул. Пислегина </t>
  </si>
  <si>
    <t>Капитальный ремонт сетей водоснабжения п. Торковичи Торковичское СП Ду 100 мм Лужского района Ленинградской области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</si>
  <si>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от скв. № 10884 по ул. Песочная – Сосновая – Физкультурная – Школьная скв. № 10839</t>
  </si>
  <si>
    <t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</si>
  <si>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ул. Советская 
от ВК 16 до ВК 33 на ул. Лесная</t>
  </si>
  <si>
    <t>Капитальный ремонт водопроводных сетей  по адресу: Ленинградская область, Подпорожский район, Винницкое сельское поселение, с.п. Винницы, ул. Советская 
от ВК 10 до ВК1А с врезкой от НС 1-го подъёма</t>
  </si>
  <si>
    <t>Ремонт участка тепловой ТС и ГВС 
от ТК-12 до ТК-13 – детский сад 
в г.п. Никольский</t>
  </si>
  <si>
    <t>Капитальный ремонт водопроводной сети, Ленинградская область, Приозерский район, г. Приозерск,  ул. Инженерная,  
ул. Ларионова</t>
  </si>
  <si>
    <t>Капитальный ремонт водопроводной сети, Ленинградская область, Приозерский район, п. Снегирёвка, от ул. Центральная по ул. Пушкинская, д. 36</t>
  </si>
  <si>
    <t>Капитальный ремонт сетей водоснабжения (замена участов водопровода 
Ø 50 – 100 мм) по адресу: Ленинградская область, Тихвинский район, Борское СП, 
д. Бор</t>
  </si>
  <si>
    <t>Капитальный ремонт сети водопровода 
(по адресу: Ленинградская область, Тихвинский район, Мелегежское СП, 
д. Новоандреево)</t>
  </si>
  <si>
    <t xml:space="preserve">"Капитальный ремонт сетей водоснабжения (замена участов водопровода Ø 50 – 100 мм) по адресу: Ленинградская область, Тихвинский район, Мелегежское СП, п. Мелегежская Горка" </t>
  </si>
  <si>
    <t>Капитальный ремонт водопровода  
по адресу: Ленинградская область, 
г. Тихвин, ул. Разъезжая от ВК 8730 
до ВК 8754)</t>
  </si>
  <si>
    <t>Капитальный ремонт водопровода
по адресу: Ленинградская область, Тихвинский район, Шугозерское СП, 
п. Шугозеро, по ул. Механизаторов 
от врезки на ул. Советская)</t>
  </si>
  <si>
    <t xml:space="preserve">Капитальный ремонт водопровода 
п. Лисино-Корпус от АС 
от ул. Кравчинского, д. 5 до ул. Арнольда, д. 4 с переключением 5 абонентов </t>
  </si>
  <si>
    <t xml:space="preserve">Капитальный ремонт водопровода п.Сельцо от МКД № 13 до КОС, от АС 
№ 5 и АС № 6 до ПНС 2-го подъема д. 23, д. 24 и от АС № 1 до магистрального трубопровода, от ПНС 2-го подъема 
до МКД № 23и № 24 </t>
  </si>
  <si>
    <t xml:space="preserve">Капитальный ремонт водопровода 
д. Коркино от АС №5 до ул. Центральная </t>
  </si>
  <si>
    <t xml:space="preserve">Капитальный ремонт водопроводаот 
ООО "Интерформ" (М11) в п. Войскорово до д. Ям-Ижора, ул. Ленинградская   </t>
  </si>
  <si>
    <t xml:space="preserve">Капитальный ремонт водопровода 
г.п. Форносово, от ул.Круговая, д. 13 
до пер. Комсомольский, д. 7 
с переподключением  </t>
  </si>
  <si>
    <t>Увеличение численности населения, 
для которого улучшится качество коммунальных услуг</t>
  </si>
  <si>
    <t>Капитальный ремонт сети водопровода (по адресу: Ленинградская область, Тихвинский район, Мелегежское СП, 
д. Новоандреево)</t>
  </si>
  <si>
    <t xml:space="preserve">Капитальный ремонт водопровода 
п. Лисино-Корпус от АС 
от ул. Кравчинского, д. 5 до ул. Арнольда, 
д. 4 с переключением 5 абонентов </t>
  </si>
  <si>
    <t xml:space="preserve">Капитальный ремонт водопровода 
на участке от ул. Песочная, д. 21, 
д. Бережки до ул. Центральная, д. Хотуча 
и ул. Полевая, д. Хотуча Бережковского сельского поселения Волховского района Ленинградской области </t>
  </si>
  <si>
    <t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t>
  </si>
  <si>
    <t>Капитальный ремонт сетей водоснабжения (диам. 160, 110, 63) пос. Гарболово, Куйвозовское СП Всеволожского района Ленинградской области</t>
  </si>
  <si>
    <t>Водопроводные сети, Всеволожский муниципальный район, Лесколовское сельское поселение, пос. Лесколово</t>
  </si>
  <si>
    <t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t>
  </si>
  <si>
    <t>Капитальный ремонт участка водопроводной сети  (1, 12, 17, 18 линия) 
в г. Отрадное</t>
  </si>
  <si>
    <t>Капитальный ремонт водопроводной сети 
по адресу: ул. Героев (перекресток 
ул. Гнаровской (К 109) –  ул. Героев, д. 41 
(К 34) –  ул. Ленина, д. 5 (К 137) –  
ул. Исакова д. 7, г. Подпорожье, Подпорожского района Ленинградской области</t>
  </si>
  <si>
    <t>Капитальный ремонт водопроводной сети, Ленинградская область, Приозерский район, п. Снегирёвка, от АС № 2530/2 
до ул. Гагарина</t>
  </si>
  <si>
    <t>Капитальный ремонт водопроводной сети, Ленинградская область, Приозерский район, п. Снегирёвка, от ул. Центральная 
по ул. Пушкинская, д. 36</t>
  </si>
  <si>
    <t>Дата заключения контракта 
на выполнение проектных работ</t>
  </si>
  <si>
    <t>Дата заключение контракта, предметом которого является одновременное выполнение проектных 
и строительно-монтажных работ</t>
  </si>
  <si>
    <t>Дата ввода объекта 
в эксплуатацию</t>
  </si>
  <si>
    <t>Капитальный ремонт водопроводных сетей
в п. Житково: от водозабора до ВОС</t>
  </si>
  <si>
    <t>Капитальный ремонт водопроводной сети 
в д.Мозолево, Борское сельское поселение, Бокситогорский район, Ленинградская область</t>
  </si>
  <si>
    <t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t>
  </si>
  <si>
    <t>Гончаровское 
сельское поселение</t>
  </si>
  <si>
    <t>Красносельское 
сельское поселение</t>
  </si>
  <si>
    <t>Капитальный ремонт сетей водоснабжения п.Торковичи Торковичское СП Ду 100 мм Лужского района Ленинградской области</t>
  </si>
  <si>
    <t>объектов региональной программы Ленинградской области "Модернизация систем коммунальной инфраструктуры (2023 – 2027 годы)"</t>
  </si>
  <si>
    <t xml:space="preserve">ХАРАКТЕРИСТИКА </t>
  </si>
  <si>
    <t>Капитальный ремонт водопроводной сети 
в д. Мозолево, Борское сельское поселение, Бокситогорский район, Ленинградская область</t>
  </si>
  <si>
    <t>Капитальный ремонт с заменой водовода 
от ВОС до перекрестка ул. Гагарина – 
ул. Титова, г. Лодейное Поле, Ленинградской области</t>
  </si>
  <si>
    <t>Капитальный ремонт сетей водоснабжения (замена участов водопровода Ø 50-100 мм) по адресу: Ленинградская область, Тихвинский район, Борское СП, д. Бор</t>
  </si>
  <si>
    <t xml:space="preserve">Приложение 2
к региональной программе…
</t>
  </si>
  <si>
    <t>ФИНАНСОВОЕ ОБЕСПЕЧЕНИЕ</t>
  </si>
  <si>
    <t xml:space="preserve">реализации региональной программы Ленинградской области "Модернизация систем коммунальной инфраструктуры (2023 – 2027 годы)"
</t>
  </si>
  <si>
    <t xml:space="preserve">ЦЕЛЕВЫЕ ПОКАЗАТЕЛИ 
региональной программы Ленинградской области "Модернизация систем 
коммунальной инфраструктуры (2023 – 2027 годы)"
</t>
  </si>
  <si>
    <t xml:space="preserve">ДИНАМИКА ДОСТИЖЕНИЯ ПОКАЗАТЕЛЕЙ </t>
  </si>
  <si>
    <t xml:space="preserve">при реализации региональной программы Ленинградской области </t>
  </si>
  <si>
    <t>"Модернизация систем коммунальной инфраструктуры (2023 – 2027 годы)"</t>
  </si>
  <si>
    <t>ПЛАН</t>
  </si>
  <si>
    <t xml:space="preserve">реализации региональной программы Ленинградской области </t>
  </si>
  <si>
    <t xml:space="preserve">
</t>
  </si>
  <si>
    <t>Капитальный ремонт участка водопроводной Ду 100 мм сети по адресу: 
п. Тесово-4</t>
  </si>
  <si>
    <t xml:space="preserve">Капитальный ремонт участка водопроводной сети Ду 100 мм, 
Ду 150 мм, Ду 200 мм по адресу: г. Луга, 
от ул. Победы до ул. Пислегина </t>
  </si>
  <si>
    <t>Водопроводная сеть, Бокситогорский муниципальный район, Лидское сельское поселение, пос. Подборовье</t>
  </si>
  <si>
    <t xml:space="preserve">Капитальный ремонт водопроводной сети  ул. Островская д. 1  –  д. 13 
и ул. Островская д. 1 – ул. Центральная, 
д. 1, д. Вындин Остров Волховского района Ленинградской области </t>
  </si>
  <si>
    <t>Водопроводные сети, Лужский муниципальный район, Осьминское сельское поселение, д. Рель</t>
  </si>
  <si>
    <t>Водопроводные сети, Лужский муниципальный район, Ретюнское сельское поселение, д. Ретюнь</t>
  </si>
  <si>
    <t>Водопроводные сети, Лужский муниципальный район, Скребловское сельское поселение, д. Большие Шатновичи</t>
  </si>
  <si>
    <t>Водопроводные сети, Лужский муниципальный район, Толмачевское сельское поселение, д. Жельцы</t>
  </si>
  <si>
    <t>Водопроводные сети, Приозерский муниципальный район, Ларионовское сельское поселение, п. Моторное</t>
  </si>
  <si>
    <t>Водопроводные сети, Приозерский муниципальный район, Ларионовское сельское поселение, п. Починок</t>
  </si>
  <si>
    <t xml:space="preserve">"Капитальный ремонт сетей водоснабжения (замена участов водопровода Ø50-100 мм) по адресу: Ленинградская область, Тихвинский район, Мелегежское СП, 
д. Мелегежская Горка" </t>
  </si>
  <si>
    <t>Водопроводные сети, Выборгский муниципальный район, Полянское сельское поселение, 
п. Семиозерье</t>
  </si>
  <si>
    <t xml:space="preserve">Капитальный ремонт водопроводной сети  ул. Островская д. 1  –  д. 13 
и ул. Островская д. 1 –  ул. Центральная, 
д. 1, д. Вындин Остров Волховского района Ленинградской области </t>
  </si>
  <si>
    <t xml:space="preserve">Капитальный ремонт водопроводной сети  ул. Островская д. 1 – д. 13 
д. и ул. Островская д. 1 – 
ул. Центральная, д. 1, д. Вындин Остров Волховского района Ленинградской области </t>
  </si>
  <si>
    <t xml:space="preserve">Капитальный ремонт напорных водоводов (2 линии) от насосной станции 1-го подъема до водоочистных сооружений, проходящих от д. Устеево, д.7а до 
д. Ручьи, д.1б  Пашского СП Волховского района Ленинградской области  </t>
  </si>
  <si>
    <t>Капитальный ремонт сетей водоснабжения (диам. 160, 110, 63)  
пос. Гарболово, Куйвозовское СП Всеволожского района Ленинградской области</t>
  </si>
  <si>
    <t>"Капитальный ремонт сетей водоснабжения по адресу: г.Коммунар, 
ул. Павловская, д. 2 до пер. Красный,
от Ленинградского шоссе 
до ул. Бумажников, 7, ш.Ленинградское, 
д. 18а до ул. Павловская, д. 2
с переподключением  абонентов"</t>
  </si>
  <si>
    <t>Капитальный ремонт участка водопроводной сети по адресу: 
п. Никольский, от ул. Новая (от ВК 15) 
по ул. Речников (до ВК 20) Ду-100 мм 
и  ул. Лисицыной (ВК 35) – 
ул. Спортивная (ВК 59), Ду-100 мм 
(с врезками Ду-25мм, 75 п.м.)</t>
  </si>
  <si>
    <t>Капитальный ремонт водопроводной сети по адресу: ул. Героев (перекресток 
ул. Гнаровской (К 109) – ул. Героев, д. 41 
(К 34) – ул. Ленина, д. 5 (К 137) – 
ул. Исакова, д. 7, г. Подпорожье Подпорожского района Ленинградской области</t>
  </si>
  <si>
    <t>Капитальный ремонт водопроводной сети, Ленинградская область, Приозерский район, п. Снегирёвка, от АС №2530/2 
до ул. Гагарина</t>
  </si>
  <si>
    <t>Капитальный ремонт сети водоснабжения Ду 160 от ул. Колпинская, д. 65 
до ш. Революции, д. 58 (школа-интернат), г. Мга</t>
  </si>
  <si>
    <t>Приложение 1
к региональной программе…</t>
  </si>
  <si>
    <t>Приложение 4
к региональной программе…</t>
  </si>
  <si>
    <t xml:space="preserve">Приложение 5
к региональной программе…
</t>
  </si>
  <si>
    <t xml:space="preserve">Капитальный ремонт водопроводной сети, проходящей от д. Селиваново до д. Низино в Селивановском СП Волховского района Ленинградской области </t>
  </si>
  <si>
    <t>Капитальный ремонт сети водоснабжения Ду 160 от ул. Колпинская, д. 65 
до ш. Революции, д. 58 
(школа-интернат) г. Мга</t>
  </si>
  <si>
    <t>Капитальный ремонт с заменой водовода от ВОС до перекрестка у. Гагарина – 
ул. Титова  г.Лодейное Поле, Ленинградской области</t>
  </si>
  <si>
    <t xml:space="preserve">"Капитальный ремонт сети водопровода (по адресу: Ленинградская область, Тихвинский район, Мелегежское СП, 
д. Новоандреево)"
</t>
  </si>
  <si>
    <t>Капитальный ремонт водопроводной сети по адресу: ул. Героев (перекресток ул.Гнаровской (К 109)  –  ул. Героев, д. 41 
(К 34)  –  ул. Ленина, д. 5 (К 137)  –  
ул. Исакова, д. 7 г. Подпорожье Подпорожского района Ленинградской области</t>
  </si>
  <si>
    <t>Капитальный ремонт сети водопровода 
(по адресу: Ленинградская обл. Тихвинский район, Мелегежское СП, 
д. Новоандреево)</t>
  </si>
  <si>
    <t>Капитальный ремонт сетей водоснабжения Ду 63 по адресу:  Ленинградская область, Кировский район, г.п. Синявино, 
территория 1, ул. Садовая</t>
  </si>
  <si>
    <t xml:space="preserve">Капитальный ремонт водопровода 
от ООО "БСТ" до водопроводной колонки 
в д. Пионер  </t>
  </si>
  <si>
    <r>
      <rPr>
        <sz val="20"/>
        <color theme="1"/>
        <rFont val="Times New Roman"/>
        <family val="1"/>
        <charset val="204"/>
      </rPr>
      <t>Приложение 3
к региональной программе…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</si>
  <si>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Капитальный ремонт водопроводной сети 
от НС III-го подъема до котельной 
и абонентов в д. Кисельня Волховского района Ленинградской области 
</t>
  </si>
  <si>
    <t xml:space="preserve">Капитальный ремонт напорных водоводов 
(2 линии) от насосной станции 1-го подъема до водоочистных сооружений, проходящих от д. Устеево, д. 7а до д. Ручьи, д. 1б Пашского СП Волховского района Ленинградской области  </t>
  </si>
  <si>
    <t xml:space="preserve">Капитальный ремонт участков водопроводной сети по адресу: Ленинградская область, Волховский район, 
д. Потанино </t>
  </si>
  <si>
    <t xml:space="preserve">Капитальный ремонт участка водопроводной сети Ду 100 мм, Ду 150 мм, Ду 200 мм 
по адресу: г. Луга, от ул. Победы 
до ул. Пислегина </t>
  </si>
  <si>
    <t xml:space="preserve">Капитальный ремонт водопроводной сети 
от артезианской скважины до д. Гусева Гора </t>
  </si>
  <si>
    <t>Капитальный ремонт участка водопроводной сети от артезианской скважины в д. Сосновка до распределительных сетей 
по ул. ст. Сланцы и деревни Сосновка</t>
  </si>
  <si>
    <t xml:space="preserve">"Капитальный ремонт сетей водоснабжения (замена участов водопровода Ø50-100 мм) 
по адресу: Ленинградская область, Тихвинский район, Мелегежское СП, 
д. Мелегежская Горка" </t>
  </si>
  <si>
    <t>Капитальный ремонт сети водопровода 
(по адресу: Ленинградская область, Тихвинский район, Мелегежское СП, д. Новоандреево)</t>
  </si>
  <si>
    <t>Капитальный ремонт водопроводной сети, 
по адресу: Ленинградская область, Бокситогорский муниципальный район, Борское сельское поселение, д. Бор (водовод от скважины № 5 до скважины 
№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</si>
</sst>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2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top"/>
    </xf>
    <xf numFmtId="0" fontId="5" fillId="0" borderId="0" xfId="2" applyFont="1"/>
    <xf numFmtId="0" fontId="8" fillId="0" borderId="0" xfId="2"/>
    <xf numFmtId="2" fontId="9" fillId="0" borderId="0" xfId="2" applyNumberFormat="1" applyFont="1" applyAlignment="1">
      <alignment vertical="center"/>
    </xf>
    <xf numFmtId="0" fontId="11" fillId="0" borderId="0" xfId="2" applyFont="1"/>
    <xf numFmtId="0" fontId="12" fillId="0" borderId="0" xfId="2" applyFont="1"/>
    <xf numFmtId="4" fontId="1" fillId="0" borderId="0" xfId="0" applyNumberFormat="1" applyFont="1"/>
    <xf numFmtId="0" fontId="3" fillId="0" borderId="15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5" fillId="0" borderId="24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5" fillId="0" borderId="18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/>
    </xf>
    <xf numFmtId="0" fontId="5" fillId="0" borderId="25" xfId="2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 wrapText="1"/>
    </xf>
    <xf numFmtId="3" fontId="5" fillId="0" borderId="1" xfId="3" applyNumberFormat="1" applyFont="1" applyBorder="1" applyAlignment="1">
      <alignment horizontal="center" vertical="top" wrapText="1"/>
    </xf>
    <xf numFmtId="2" fontId="5" fillId="0" borderId="1" xfId="3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2" applyFont="1" applyAlignment="1">
      <alignment vertical="top" wrapText="1"/>
    </xf>
    <xf numFmtId="0" fontId="4" fillId="0" borderId="0" xfId="2" applyFont="1" applyAlignme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 wrapText="1"/>
    </xf>
    <xf numFmtId="43" fontId="3" fillId="0" borderId="6" xfId="1" applyFont="1" applyBorder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4" fillId="0" borderId="0" xfId="2" applyFont="1"/>
    <xf numFmtId="2" fontId="5" fillId="0" borderId="16" xfId="2" applyNumberFormat="1" applyFont="1" applyBorder="1" applyAlignment="1">
      <alignment horizontal="center" vertical="center"/>
    </xf>
    <xf numFmtId="0" fontId="10" fillId="0" borderId="16" xfId="2" applyFont="1" applyBorder="1"/>
    <xf numFmtId="0" fontId="4" fillId="0" borderId="0" xfId="2" applyFont="1" applyAlignment="1">
      <alignment horizontal="center" vertical="center"/>
    </xf>
    <xf numFmtId="0" fontId="5" fillId="0" borderId="18" xfId="2" applyFont="1" applyBorder="1" applyAlignment="1">
      <alignment horizontal="center" vertical="top" wrapText="1"/>
    </xf>
    <xf numFmtId="0" fontId="10" fillId="0" borderId="22" xfId="2" applyFont="1" applyBorder="1" applyAlignment="1">
      <alignment horizontal="center" vertical="top"/>
    </xf>
    <xf numFmtId="0" fontId="10" fillId="0" borderId="23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 wrapText="1"/>
    </xf>
    <xf numFmtId="0" fontId="10" fillId="0" borderId="20" xfId="2" applyFont="1" applyBorder="1" applyAlignment="1">
      <alignment horizontal="center" vertical="top"/>
    </xf>
    <xf numFmtId="0" fontId="10" fillId="0" borderId="21" xfId="2" applyFont="1" applyBorder="1" applyAlignment="1">
      <alignment horizontal="center" vertical="top"/>
    </xf>
    <xf numFmtId="0" fontId="5" fillId="0" borderId="18" xfId="2" applyFont="1" applyBorder="1" applyAlignment="1">
      <alignment horizontal="center" vertical="top"/>
    </xf>
    <xf numFmtId="0" fontId="5" fillId="0" borderId="19" xfId="2" applyFont="1" applyBorder="1" applyAlignment="1">
      <alignment horizontal="center" vertical="top"/>
    </xf>
    <xf numFmtId="0" fontId="10" fillId="0" borderId="17" xfId="2" applyFont="1" applyBorder="1" applyAlignment="1">
      <alignment horizontal="center" vertical="top"/>
    </xf>
    <xf numFmtId="0" fontId="3" fillId="2" borderId="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26" xfId="2" applyFont="1" applyBorder="1" applyAlignment="1">
      <alignment horizontal="center" vertical="top" wrapText="1"/>
    </xf>
    <xf numFmtId="0" fontId="10" fillId="0" borderId="27" xfId="2" applyFont="1" applyBorder="1" applyAlignment="1">
      <alignment horizontal="center" vertical="top"/>
    </xf>
    <xf numFmtId="0" fontId="10" fillId="0" borderId="28" xfId="2" applyFont="1" applyBorder="1" applyAlignment="1">
      <alignment horizontal="center" vertical="top"/>
    </xf>
    <xf numFmtId="0" fontId="5" fillId="0" borderId="29" xfId="2" applyFont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07"/>
  <sheetViews>
    <sheetView showGridLines="0" view="pageBreakPreview" topLeftCell="A38" zoomScale="70" zoomScaleNormal="90" zoomScaleSheetLayoutView="70" workbookViewId="0">
      <selection activeCell="F100" sqref="F100"/>
    </sheetView>
  </sheetViews>
  <sheetFormatPr defaultColWidth="9.1328125" defaultRowHeight="14.25" x14ac:dyDescent="0.45"/>
  <cols>
    <col min="1" max="1" width="5.59765625" style="22" customWidth="1"/>
    <col min="2" max="2" width="22.73046875" style="21" customWidth="1"/>
    <col min="3" max="3" width="40.33203125" style="21" customWidth="1"/>
    <col min="4" max="4" width="22.59765625" style="23" customWidth="1"/>
    <col min="5" max="5" width="26.59765625" style="23" customWidth="1"/>
    <col min="6" max="6" width="24.3984375" style="23" customWidth="1"/>
    <col min="7" max="7" width="27" style="23" customWidth="1"/>
    <col min="8" max="8" width="13.59765625" style="21" customWidth="1"/>
    <col min="9" max="9" width="15.3984375" style="21" customWidth="1"/>
    <col min="10" max="10" width="25.265625" style="3" customWidth="1"/>
    <col min="11" max="16384" width="9.1328125" style="3"/>
  </cols>
  <sheetData>
    <row r="1" spans="1:10" ht="17.649999999999999" x14ac:dyDescent="0.5">
      <c r="A1" s="14"/>
      <c r="B1" s="76"/>
      <c r="C1" s="76"/>
      <c r="D1" s="77"/>
      <c r="E1" s="77"/>
      <c r="F1" s="77"/>
      <c r="G1" s="77"/>
      <c r="H1" s="87" t="s">
        <v>404</v>
      </c>
      <c r="I1" s="87"/>
      <c r="J1" s="5"/>
    </row>
    <row r="2" spans="1:10" ht="37.15" customHeight="1" x14ac:dyDescent="0.45">
      <c r="A2" s="14"/>
      <c r="B2" s="76"/>
      <c r="C2" s="76"/>
      <c r="D2" s="77"/>
      <c r="E2" s="77"/>
      <c r="F2" s="77"/>
      <c r="G2" s="77"/>
      <c r="H2" s="87"/>
      <c r="I2" s="87"/>
      <c r="J2" s="4"/>
    </row>
    <row r="3" spans="1:10" ht="15.4" hidden="1" x14ac:dyDescent="0.45">
      <c r="A3" s="14"/>
      <c r="B3" s="76"/>
      <c r="C3" s="76"/>
      <c r="D3" s="77"/>
      <c r="E3" s="77"/>
      <c r="F3" s="77"/>
      <c r="G3" s="77"/>
      <c r="H3" s="76"/>
      <c r="I3" s="76"/>
    </row>
    <row r="4" spans="1:10" ht="15.4" hidden="1" x14ac:dyDescent="0.45">
      <c r="A4" s="14"/>
      <c r="B4" s="76"/>
      <c r="C4" s="76"/>
      <c r="D4" s="77"/>
      <c r="E4" s="77"/>
      <c r="F4" s="77"/>
      <c r="G4" s="77"/>
      <c r="H4" s="76"/>
      <c r="I4" s="76"/>
    </row>
    <row r="5" spans="1:10" ht="15.4" x14ac:dyDescent="0.45">
      <c r="A5" s="86" t="s">
        <v>380</v>
      </c>
      <c r="B5" s="86"/>
      <c r="C5" s="86"/>
      <c r="D5" s="86"/>
      <c r="E5" s="86"/>
      <c r="F5" s="86"/>
      <c r="G5" s="86"/>
      <c r="H5" s="86"/>
      <c r="I5" s="86"/>
    </row>
    <row r="6" spans="1:10" ht="15.4" x14ac:dyDescent="0.45">
      <c r="A6" s="86" t="s">
        <v>381</v>
      </c>
      <c r="B6" s="86"/>
      <c r="C6" s="86"/>
      <c r="D6" s="86"/>
      <c r="E6" s="86"/>
      <c r="F6" s="86"/>
      <c r="G6" s="86"/>
      <c r="H6" s="86"/>
      <c r="I6" s="86"/>
    </row>
    <row r="7" spans="1:10" ht="15.4" x14ac:dyDescent="0.45">
      <c r="A7" s="86" t="s">
        <v>379</v>
      </c>
      <c r="B7" s="86"/>
      <c r="C7" s="86"/>
      <c r="D7" s="86"/>
      <c r="E7" s="86"/>
      <c r="F7" s="86"/>
      <c r="G7" s="86"/>
      <c r="H7" s="86"/>
      <c r="I7" s="86"/>
    </row>
    <row r="8" spans="1:10" ht="15.4" x14ac:dyDescent="0.45">
      <c r="A8" s="14"/>
      <c r="B8" s="76"/>
      <c r="C8" s="76"/>
      <c r="D8" s="77"/>
      <c r="E8" s="77"/>
      <c r="F8" s="77"/>
      <c r="G8" s="77"/>
      <c r="H8" s="76"/>
      <c r="I8" s="76"/>
    </row>
    <row r="9" spans="1:10" ht="119.25" customHeight="1" x14ac:dyDescent="0.45">
      <c r="A9" s="56" t="s">
        <v>0</v>
      </c>
      <c r="B9" s="56" t="s">
        <v>6</v>
      </c>
      <c r="C9" s="56" t="s">
        <v>7</v>
      </c>
      <c r="D9" s="6" t="s">
        <v>359</v>
      </c>
      <c r="E9" s="6" t="s">
        <v>360</v>
      </c>
      <c r="F9" s="6" t="s">
        <v>33</v>
      </c>
      <c r="G9" s="6" t="s">
        <v>34</v>
      </c>
      <c r="H9" s="56" t="s">
        <v>35</v>
      </c>
      <c r="I9" s="56" t="s">
        <v>361</v>
      </c>
    </row>
    <row r="10" spans="1:10" ht="15" customHeight="1" x14ac:dyDescent="0.45">
      <c r="A10" s="56">
        <v>1</v>
      </c>
      <c r="B10" s="56">
        <v>2</v>
      </c>
      <c r="C10" s="56">
        <v>3</v>
      </c>
      <c r="D10" s="6">
        <v>4</v>
      </c>
      <c r="E10" s="6">
        <v>5</v>
      </c>
      <c r="F10" s="6">
        <v>6</v>
      </c>
      <c r="G10" s="6">
        <v>7</v>
      </c>
      <c r="H10" s="56">
        <v>8</v>
      </c>
      <c r="I10" s="56">
        <v>9</v>
      </c>
    </row>
    <row r="11" spans="1:10" ht="99.4" customHeight="1" x14ac:dyDescent="0.45">
      <c r="A11" s="56">
        <v>1</v>
      </c>
      <c r="B11" s="57" t="str">
        <f>'Характеристика объектов'!B13</f>
        <v>Борское сельское поселение</v>
      </c>
      <c r="C11" s="57" t="str">
        <f>'Характеристика объектов'!C13</f>
        <v>Капитальный ремонт водопроводной сети, по адресу: Ленинградская область, Бокситогорский муниципальный район, Борское сельское поселение, д. Бор (водовод от скважины № 5 до скважины №11)</v>
      </c>
      <c r="D11" s="26" t="s">
        <v>38</v>
      </c>
      <c r="E11" s="26" t="s">
        <v>38</v>
      </c>
      <c r="F11" s="27" t="s">
        <v>230</v>
      </c>
      <c r="G11" s="26" t="s">
        <v>53</v>
      </c>
      <c r="H11" s="26" t="s">
        <v>45</v>
      </c>
      <c r="I11" s="26" t="s">
        <v>38</v>
      </c>
    </row>
    <row r="12" spans="1:10" ht="82.5" customHeight="1" x14ac:dyDescent="0.45">
      <c r="A12" s="56">
        <v>2</v>
      </c>
      <c r="B12" s="57" t="s">
        <v>56</v>
      </c>
      <c r="C12" s="57" t="s">
        <v>363</v>
      </c>
      <c r="D12" s="26" t="s">
        <v>38</v>
      </c>
      <c r="E12" s="26" t="s">
        <v>38</v>
      </c>
      <c r="F12" s="27" t="s">
        <v>230</v>
      </c>
      <c r="G12" s="26" t="s">
        <v>53</v>
      </c>
      <c r="H12" s="26" t="s">
        <v>45</v>
      </c>
      <c r="I12" s="26" t="s">
        <v>38</v>
      </c>
    </row>
    <row r="13" spans="1:10" ht="98.25" customHeight="1" x14ac:dyDescent="0.45">
      <c r="A13" s="56">
        <v>3</v>
      </c>
      <c r="B13" s="57" t="str">
        <f>'Характеристика объектов'!B15</f>
        <v>Лидское сельское поселение</v>
      </c>
      <c r="C13" s="57" t="str">
        <f>'Характеристика объектов'!C15</f>
        <v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v>
      </c>
      <c r="D13" s="26" t="s">
        <v>38</v>
      </c>
      <c r="E13" s="26" t="s">
        <v>38</v>
      </c>
      <c r="F13" s="27" t="s">
        <v>230</v>
      </c>
      <c r="G13" s="26" t="s">
        <v>53</v>
      </c>
      <c r="H13" s="26" t="s">
        <v>45</v>
      </c>
      <c r="I13" s="26" t="s">
        <v>38</v>
      </c>
    </row>
    <row r="14" spans="1:10" ht="82.5" customHeight="1" x14ac:dyDescent="0.45">
      <c r="A14" s="56">
        <v>4</v>
      </c>
      <c r="B14" s="57" t="str">
        <f>'Характеристика объектов'!B16</f>
        <v>Самойловское сельское поселение</v>
      </c>
      <c r="C14" s="57" t="str">
        <f>'Характеристика объектов'!C16</f>
        <v>Капитальный ремонт водопроводной сети, по адресу: Ленинградская область, Бокситогорский муниципальный район, 
д. Анисимово</v>
      </c>
      <c r="D14" s="26" t="s">
        <v>38</v>
      </c>
      <c r="E14" s="26" t="s">
        <v>38</v>
      </c>
      <c r="F14" s="27" t="s">
        <v>230</v>
      </c>
      <c r="G14" s="26" t="s">
        <v>53</v>
      </c>
      <c r="H14" s="26" t="s">
        <v>45</v>
      </c>
      <c r="I14" s="26" t="s">
        <v>38</v>
      </c>
    </row>
    <row r="15" spans="1:10" ht="93.75" customHeight="1" x14ac:dyDescent="0.45">
      <c r="A15" s="56">
        <v>5</v>
      </c>
      <c r="B15" s="57" t="str">
        <f>'Характеристика объектов'!B18</f>
        <v>Бережковское сельское поселение</v>
      </c>
      <c r="C15" s="57" t="str">
        <f>'Характеристика объектов'!C18</f>
        <v xml:space="preserve">Капитальный ремонт водопровода 
на участке от ул. Песочная, д. 21, 
д. Бережки до ул. Центральная, д. Хотуча 
и ул. Полевая, д. Хотуча Бережковского сельского поселения Волховского района Ленинградской области </v>
      </c>
      <c r="D15" s="26" t="s">
        <v>38</v>
      </c>
      <c r="E15" s="26" t="s">
        <v>38</v>
      </c>
      <c r="F15" s="27" t="s">
        <v>230</v>
      </c>
      <c r="G15" s="26" t="s">
        <v>53</v>
      </c>
      <c r="H15" s="26" t="s">
        <v>45</v>
      </c>
      <c r="I15" s="26" t="s">
        <v>38</v>
      </c>
    </row>
    <row r="16" spans="1:10" ht="84" customHeight="1" x14ac:dyDescent="0.45">
      <c r="A16" s="56">
        <v>6</v>
      </c>
      <c r="B16" s="57" t="str">
        <f>'Характеристика объектов'!B19</f>
        <v>Вындиноостровское сельское поселение</v>
      </c>
      <c r="C16" s="57" t="str">
        <f>'Характеристика объектов'!C19</f>
        <v>Капитальный ремонт  водопроводной сети на участке от ул. Школьная, д. 32, 
в д. Вындин Остров до КОС 
в д. Плотничное Волховского района Ленинградской области</v>
      </c>
      <c r="D16" s="26" t="s">
        <v>38</v>
      </c>
      <c r="E16" s="26" t="s">
        <v>38</v>
      </c>
      <c r="F16" s="27" t="s">
        <v>231</v>
      </c>
      <c r="G16" s="27" t="s">
        <v>39</v>
      </c>
      <c r="H16" s="26" t="s">
        <v>46</v>
      </c>
      <c r="I16" s="26" t="s">
        <v>38</v>
      </c>
    </row>
    <row r="17" spans="1:9" ht="81.75" customHeight="1" x14ac:dyDescent="0.45">
      <c r="A17" s="56">
        <v>7</v>
      </c>
      <c r="B17" s="57" t="str">
        <f>'Характеристика объектов'!B20</f>
        <v>Вындиноостровское сельское поселение</v>
      </c>
      <c r="C17" s="57" t="str">
        <f>'Характеристика объектов'!C20</f>
        <v xml:space="preserve">Капитальный ремонт водопроводной сети  ул. Островская д. 1  –  д. 13 
и ул. Островская д. 1 – ул. Центральная, 
д. 1, д. Вындин Остров Волховского района Ленинградской области </v>
      </c>
      <c r="D17" s="26" t="s">
        <v>38</v>
      </c>
      <c r="E17" s="26" t="s">
        <v>38</v>
      </c>
      <c r="F17" s="27" t="s">
        <v>230</v>
      </c>
      <c r="G17" s="26" t="s">
        <v>53</v>
      </c>
      <c r="H17" s="26" t="s">
        <v>45</v>
      </c>
      <c r="I17" s="26" t="s">
        <v>38</v>
      </c>
    </row>
    <row r="18" spans="1:9" ht="70.5" customHeight="1" x14ac:dyDescent="0.45">
      <c r="A18" s="56">
        <v>8</v>
      </c>
      <c r="B18" s="57" t="str">
        <f>'Характеристика объектов'!B21</f>
        <v>Кисельнинское сельское поселение</v>
      </c>
      <c r="C18" s="57" t="str">
        <f>'Характеристика объектов'!C21</f>
        <v xml:space="preserve">Капитальный ремонт водопроводной сети от НС III-го подъема до котельной 
и абонентов в д. Кисельня Волховского района Ленинградской области </v>
      </c>
      <c r="D18" s="26" t="s">
        <v>38</v>
      </c>
      <c r="E18" s="26" t="s">
        <v>38</v>
      </c>
      <c r="F18" s="27" t="s">
        <v>230</v>
      </c>
      <c r="G18" s="26" t="s">
        <v>53</v>
      </c>
      <c r="H18" s="26" t="s">
        <v>45</v>
      </c>
      <c r="I18" s="26" t="s">
        <v>38</v>
      </c>
    </row>
    <row r="19" spans="1:9" ht="63" customHeight="1" x14ac:dyDescent="0.45">
      <c r="A19" s="56">
        <v>9</v>
      </c>
      <c r="B19" s="57" t="str">
        <f>'Характеристика объектов'!B22</f>
        <v>Колчановское сельское поселение</v>
      </c>
      <c r="C19" s="57" t="str">
        <f>'Характеристика объектов'!C22</f>
        <v xml:space="preserve">Капитальный ремонт водопроводной сети  ул. Прибрежная –  ул. Новая 
в с. Колчаново Волховского района Ленинградской области </v>
      </c>
      <c r="D19" s="26" t="s">
        <v>38</v>
      </c>
      <c r="E19" s="26" t="s">
        <v>38</v>
      </c>
      <c r="F19" s="27" t="s">
        <v>230</v>
      </c>
      <c r="G19" s="26" t="s">
        <v>53</v>
      </c>
      <c r="H19" s="26" t="s">
        <v>45</v>
      </c>
      <c r="I19" s="26" t="s">
        <v>38</v>
      </c>
    </row>
    <row r="20" spans="1:9" ht="78.75" customHeight="1" x14ac:dyDescent="0.45">
      <c r="A20" s="56">
        <v>10</v>
      </c>
      <c r="B20" s="57" t="str">
        <f>'Характеристика объектов'!B23</f>
        <v>Пашское сельское поселение</v>
      </c>
      <c r="C20" s="57" t="str">
        <f>'Характеристика объектов'!C23</f>
        <v xml:space="preserve">Капитальный ремонт напорных водоводов (2 линии) от насосной станции 1-го подъема до водоочистных сооружений, проходящих от д. Устеево, д. 7а 
до д. Ручьи, д. 1б  Пашского СП Волховского района Ленинградской области  </v>
      </c>
      <c r="D20" s="26" t="s">
        <v>38</v>
      </c>
      <c r="E20" s="26" t="s">
        <v>38</v>
      </c>
      <c r="F20" s="27" t="s">
        <v>230</v>
      </c>
      <c r="G20" s="27" t="s">
        <v>53</v>
      </c>
      <c r="H20" s="26" t="s">
        <v>45</v>
      </c>
      <c r="I20" s="26" t="s">
        <v>38</v>
      </c>
    </row>
    <row r="21" spans="1:9" ht="69.400000000000006" customHeight="1" x14ac:dyDescent="0.45">
      <c r="A21" s="56">
        <v>11</v>
      </c>
      <c r="B21" s="57" t="str">
        <f>'Характеристика объектов'!B24</f>
        <v>Потанинское сельское поселение</v>
      </c>
      <c r="C21" s="57" t="str">
        <f>'Характеристика объектов'!C24</f>
        <v xml:space="preserve">Капитальный ремонт  участков водопроводной сети по адресу: Ленинградская область, Волховский район, д. Потанино </v>
      </c>
      <c r="D21" s="26" t="s">
        <v>38</v>
      </c>
      <c r="E21" s="26" t="s">
        <v>38</v>
      </c>
      <c r="F21" s="27" t="s">
        <v>230</v>
      </c>
      <c r="G21" s="27" t="s">
        <v>53</v>
      </c>
      <c r="H21" s="26" t="s">
        <v>45</v>
      </c>
      <c r="I21" s="26" t="s">
        <v>38</v>
      </c>
    </row>
    <row r="22" spans="1:9" ht="87" customHeight="1" x14ac:dyDescent="0.45">
      <c r="A22" s="56">
        <v>12</v>
      </c>
      <c r="B22" s="57" t="s">
        <v>226</v>
      </c>
      <c r="C22" s="57" t="s">
        <v>407</v>
      </c>
      <c r="D22" s="26" t="s">
        <v>38</v>
      </c>
      <c r="E22" s="26" t="s">
        <v>38</v>
      </c>
      <c r="F22" s="27" t="s">
        <v>230</v>
      </c>
      <c r="G22" s="26" t="s">
        <v>53</v>
      </c>
      <c r="H22" s="26" t="s">
        <v>45</v>
      </c>
      <c r="I22" s="26" t="s">
        <v>38</v>
      </c>
    </row>
    <row r="23" spans="1:9" ht="76.5" customHeight="1" x14ac:dyDescent="0.45">
      <c r="A23" s="56">
        <v>13</v>
      </c>
      <c r="B23" s="57" t="str">
        <f>'Характеристика объектов'!B26</f>
        <v>Староладожское сельское поселение</v>
      </c>
      <c r="C23" s="57" t="str">
        <f>'Характеристика объектов'!C26</f>
        <v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v>
      </c>
      <c r="D23" s="26" t="s">
        <v>38</v>
      </c>
      <c r="E23" s="26" t="s">
        <v>38</v>
      </c>
      <c r="F23" s="27" t="s">
        <v>230</v>
      </c>
      <c r="G23" s="27" t="s">
        <v>53</v>
      </c>
      <c r="H23" s="26" t="s">
        <v>45</v>
      </c>
      <c r="I23" s="26" t="s">
        <v>38</v>
      </c>
    </row>
    <row r="24" spans="1:9" ht="70.5" customHeight="1" x14ac:dyDescent="0.45">
      <c r="A24" s="56">
        <v>14</v>
      </c>
      <c r="B24" s="57" t="s">
        <v>201</v>
      </c>
      <c r="C24" s="57" t="s">
        <v>248</v>
      </c>
      <c r="D24" s="26" t="s">
        <v>38</v>
      </c>
      <c r="E24" s="26" t="s">
        <v>38</v>
      </c>
      <c r="F24" s="27" t="s">
        <v>230</v>
      </c>
      <c r="G24" s="26" t="s">
        <v>53</v>
      </c>
      <c r="H24" s="26" t="s">
        <v>45</v>
      </c>
      <c r="I24" s="26" t="s">
        <v>38</v>
      </c>
    </row>
    <row r="25" spans="1:9" ht="65.650000000000006" customHeight="1" x14ac:dyDescent="0.45">
      <c r="A25" s="56">
        <v>15</v>
      </c>
      <c r="B25" s="57" t="s">
        <v>207</v>
      </c>
      <c r="C25" s="57" t="s">
        <v>202</v>
      </c>
      <c r="D25" s="26" t="s">
        <v>38</v>
      </c>
      <c r="E25" s="26" t="s">
        <v>38</v>
      </c>
      <c r="F25" s="27" t="s">
        <v>230</v>
      </c>
      <c r="G25" s="26" t="s">
        <v>53</v>
      </c>
      <c r="H25" s="26" t="s">
        <v>45</v>
      </c>
      <c r="I25" s="26" t="s">
        <v>38</v>
      </c>
    </row>
    <row r="26" spans="1:9" ht="64.150000000000006" customHeight="1" x14ac:dyDescent="0.45">
      <c r="A26" s="56">
        <v>16</v>
      </c>
      <c r="B26" s="57" t="s">
        <v>228</v>
      </c>
      <c r="C26" s="57" t="s">
        <v>203</v>
      </c>
      <c r="D26" s="26" t="s">
        <v>38</v>
      </c>
      <c r="E26" s="26" t="s">
        <v>38</v>
      </c>
      <c r="F26" s="27" t="s">
        <v>230</v>
      </c>
      <c r="G26" s="26" t="s">
        <v>53</v>
      </c>
      <c r="H26" s="26" t="s">
        <v>45</v>
      </c>
      <c r="I26" s="26" t="s">
        <v>38</v>
      </c>
    </row>
    <row r="27" spans="1:9" ht="76.900000000000006" x14ac:dyDescent="0.45">
      <c r="A27" s="56">
        <v>17</v>
      </c>
      <c r="B27" s="57" t="str">
        <f>'Характеристика объектов'!B31</f>
        <v>Лесколовское сельское поселение</v>
      </c>
      <c r="C27" s="57" t="str">
        <f>'Характеристика объектов'!C31</f>
        <v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v>
      </c>
      <c r="D27" s="26" t="s">
        <v>38</v>
      </c>
      <c r="E27" s="26" t="s">
        <v>38</v>
      </c>
      <c r="F27" s="27" t="s">
        <v>230</v>
      </c>
      <c r="G27" s="27" t="s">
        <v>53</v>
      </c>
      <c r="H27" s="26" t="s">
        <v>45</v>
      </c>
      <c r="I27" s="26" t="s">
        <v>38</v>
      </c>
    </row>
    <row r="28" spans="1:9" ht="76.900000000000006" x14ac:dyDescent="0.45">
      <c r="A28" s="56">
        <v>18</v>
      </c>
      <c r="B28" s="57" t="str">
        <f>'Характеристика объектов'!B32</f>
        <v>Рахьинское сельское поселение</v>
      </c>
      <c r="C28" s="57" t="str">
        <f>'Характеристика объектов'!C32</f>
        <v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v>
      </c>
      <c r="D28" s="26" t="s">
        <v>38</v>
      </c>
      <c r="E28" s="26" t="s">
        <v>38</v>
      </c>
      <c r="F28" s="27" t="s">
        <v>230</v>
      </c>
      <c r="G28" s="27" t="s">
        <v>39</v>
      </c>
      <c r="H28" s="26" t="s">
        <v>46</v>
      </c>
      <c r="I28" s="26" t="s">
        <v>38</v>
      </c>
    </row>
    <row r="29" spans="1:9" ht="46.15" x14ac:dyDescent="0.45">
      <c r="A29" s="56">
        <v>19</v>
      </c>
      <c r="B29" s="57" t="s">
        <v>121</v>
      </c>
      <c r="C29" s="57" t="s">
        <v>209</v>
      </c>
      <c r="D29" s="26" t="s">
        <v>38</v>
      </c>
      <c r="E29" s="26" t="s">
        <v>38</v>
      </c>
      <c r="F29" s="27" t="s">
        <v>230</v>
      </c>
      <c r="G29" s="26" t="s">
        <v>53</v>
      </c>
      <c r="H29" s="26" t="s">
        <v>45</v>
      </c>
      <c r="I29" s="26" t="s">
        <v>38</v>
      </c>
    </row>
    <row r="30" spans="1:9" ht="61.5" x14ac:dyDescent="0.45">
      <c r="A30" s="56">
        <v>20</v>
      </c>
      <c r="B30" s="57" t="s">
        <v>121</v>
      </c>
      <c r="C30" s="57" t="s">
        <v>210</v>
      </c>
      <c r="D30" s="26" t="s">
        <v>38</v>
      </c>
      <c r="E30" s="26" t="s">
        <v>38</v>
      </c>
      <c r="F30" s="27" t="s">
        <v>230</v>
      </c>
      <c r="G30" s="26" t="s">
        <v>53</v>
      </c>
      <c r="H30" s="26" t="s">
        <v>45</v>
      </c>
      <c r="I30" s="26" t="s">
        <v>38</v>
      </c>
    </row>
    <row r="31" spans="1:9" ht="76.900000000000006" x14ac:dyDescent="0.45">
      <c r="A31" s="56">
        <v>21</v>
      </c>
      <c r="B31" s="57" t="str">
        <f>'Характеристика объектов'!B35</f>
        <v>Рахьинское сельское поселение</v>
      </c>
      <c r="C31" s="57" t="str">
        <f>'Характеристика объектов'!C35</f>
        <v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v>
      </c>
      <c r="D31" s="26" t="s">
        <v>38</v>
      </c>
      <c r="E31" s="26" t="s">
        <v>38</v>
      </c>
      <c r="F31" s="27" t="s">
        <v>231</v>
      </c>
      <c r="G31" s="27" t="s">
        <v>39</v>
      </c>
      <c r="H31" s="26" t="s">
        <v>46</v>
      </c>
      <c r="I31" s="26" t="s">
        <v>38</v>
      </c>
    </row>
    <row r="32" spans="1:9" ht="52.5" customHeight="1" x14ac:dyDescent="0.45">
      <c r="A32" s="56">
        <v>22</v>
      </c>
      <c r="B32" s="57" t="str">
        <f>'Характеристика объектов'!B37</f>
        <v>Гончаровское 
сельское поселение</v>
      </c>
      <c r="C32" s="57" t="str">
        <f>'Характеристика объектов'!C37</f>
        <v>Капитальный ремонт водопроводных сетей
в п. Житково: от водозабора до ВОС</v>
      </c>
      <c r="D32" s="26" t="s">
        <v>38</v>
      </c>
      <c r="E32" s="26" t="s">
        <v>38</v>
      </c>
      <c r="F32" s="27" t="s">
        <v>231</v>
      </c>
      <c r="G32" s="27" t="s">
        <v>39</v>
      </c>
      <c r="H32" s="26" t="s">
        <v>46</v>
      </c>
      <c r="I32" s="26" t="s">
        <v>38</v>
      </c>
    </row>
    <row r="33" spans="1:9" ht="61.5" x14ac:dyDescent="0.45">
      <c r="A33" s="56">
        <v>23</v>
      </c>
      <c r="B33" s="57" t="str">
        <f>'Характеристика объектов'!B38</f>
        <v>Красносельское 
сельское поселение</v>
      </c>
      <c r="C33" s="57" t="str">
        <f>'Характеристика объектов'!C38</f>
        <v>Капитальный ремонт водопроводных сетей в п. Кирпичное: от скважин 
№ 3251, № 2988 до станции обезжелезивания</v>
      </c>
      <c r="D33" s="26" t="s">
        <v>38</v>
      </c>
      <c r="E33" s="26" t="s">
        <v>38</v>
      </c>
      <c r="F33" s="27" t="s">
        <v>231</v>
      </c>
      <c r="G33" s="27" t="s">
        <v>39</v>
      </c>
      <c r="H33" s="26" t="s">
        <v>46</v>
      </c>
      <c r="I33" s="26" t="s">
        <v>38</v>
      </c>
    </row>
    <row r="34" spans="1:9" ht="46.15" x14ac:dyDescent="0.45">
      <c r="A34" s="56">
        <v>24</v>
      </c>
      <c r="B34" s="57" t="str">
        <f>'Характеристика объектов'!B39</f>
        <v>Первомайское сельское поселение</v>
      </c>
      <c r="C34" s="57" t="str">
        <f>'Характеристика объектов'!C39</f>
        <v>Капитальный ремонт водопроводных сетей в  п. Первомайское: от скважины (кирпичная) до ул. Советская</v>
      </c>
      <c r="D34" s="26" t="s">
        <v>38</v>
      </c>
      <c r="E34" s="26" t="s">
        <v>38</v>
      </c>
      <c r="F34" s="27" t="s">
        <v>230</v>
      </c>
      <c r="G34" s="27" t="s">
        <v>53</v>
      </c>
      <c r="H34" s="26" t="s">
        <v>45</v>
      </c>
      <c r="I34" s="26" t="s">
        <v>38</v>
      </c>
    </row>
    <row r="35" spans="1:9" ht="61.5" x14ac:dyDescent="0.45">
      <c r="A35" s="56">
        <v>25</v>
      </c>
      <c r="B35" s="57" t="str">
        <f>'Характеристика объектов'!B40</f>
        <v>Полянское сельское поселение</v>
      </c>
      <c r="C35" s="57" t="str">
        <f>'Характеристика объектов'!C40</f>
        <v xml:space="preserve">Капитальный ремонт водопроводных сетей в п. Семиозерье: от скважины 
(на территории карьероуправления) 
до поселка    </v>
      </c>
      <c r="D35" s="26" t="s">
        <v>38</v>
      </c>
      <c r="E35" s="26" t="s">
        <v>38</v>
      </c>
      <c r="F35" s="27" t="s">
        <v>230</v>
      </c>
      <c r="G35" s="27" t="s">
        <v>53</v>
      </c>
      <c r="H35" s="26" t="s">
        <v>45</v>
      </c>
      <c r="I35" s="26" t="s">
        <v>38</v>
      </c>
    </row>
    <row r="36" spans="1:9" ht="61.5" x14ac:dyDescent="0.45">
      <c r="A36" s="56">
        <v>26</v>
      </c>
      <c r="B36" s="57" t="str">
        <f>'Характеристика объектов'!B41</f>
        <v>Рощинское городское поселение</v>
      </c>
      <c r="C36" s="57" t="str">
        <f>'Характеристика объектов'!C41</f>
        <v>Капитальный ремонт магистральной сети Ду 225 мм от ул. Верхнее Рощино, д. 36 
до ул. Круговая, скважина № 27421 (скважина № 5)</v>
      </c>
      <c r="D36" s="26" t="s">
        <v>38</v>
      </c>
      <c r="E36" s="26" t="s">
        <v>38</v>
      </c>
      <c r="F36" s="27" t="s">
        <v>230</v>
      </c>
      <c r="G36" s="27" t="s">
        <v>53</v>
      </c>
      <c r="H36" s="26" t="s">
        <v>45</v>
      </c>
      <c r="I36" s="26" t="s">
        <v>38</v>
      </c>
    </row>
    <row r="37" spans="1:9" ht="46.15" x14ac:dyDescent="0.45">
      <c r="A37" s="56">
        <v>27</v>
      </c>
      <c r="B37" s="57" t="str">
        <f>'Характеристика объектов'!B42</f>
        <v>Рощинское городское поселение</v>
      </c>
      <c r="C37" s="57" t="str">
        <f>'Характеристика объектов'!C42</f>
        <v>Капитальный ремонт магистральной сети водоснабжения Ду 150 мм от скважины 
№ 2657 до дома № 28 по ул. Центральная</v>
      </c>
      <c r="D37" s="26" t="s">
        <v>38</v>
      </c>
      <c r="E37" s="26" t="s">
        <v>38</v>
      </c>
      <c r="F37" s="27" t="s">
        <v>231</v>
      </c>
      <c r="G37" s="27" t="s">
        <v>39</v>
      </c>
      <c r="H37" s="26" t="s">
        <v>46</v>
      </c>
      <c r="I37" s="26" t="s">
        <v>38</v>
      </c>
    </row>
    <row r="38" spans="1:9" ht="107.65" x14ac:dyDescent="0.45">
      <c r="A38" s="56">
        <v>28</v>
      </c>
      <c r="B38" s="57" t="str">
        <f>'Характеристика объектов'!B44</f>
        <v>Коммунарское городское поселение</v>
      </c>
      <c r="C38" s="57" t="str">
        <f>'Характеристика объектов'!C44</f>
        <v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v>
      </c>
      <c r="D38" s="26" t="s">
        <v>38</v>
      </c>
      <c r="E38" s="26" t="s">
        <v>38</v>
      </c>
      <c r="F38" s="27" t="s">
        <v>230</v>
      </c>
      <c r="G38" s="27" t="s">
        <v>53</v>
      </c>
      <c r="H38" s="26" t="s">
        <v>45</v>
      </c>
      <c r="I38" s="26" t="s">
        <v>38</v>
      </c>
    </row>
    <row r="39" spans="1:9" ht="30.75" x14ac:dyDescent="0.45">
      <c r="A39" s="56">
        <v>29</v>
      </c>
      <c r="B39" s="57" t="str">
        <f>'Характеристика объектов'!B46</f>
        <v>Кусинское сельское поселение</v>
      </c>
      <c r="C39" s="57" t="str">
        <f>'Характеристика объектов'!C46</f>
        <v>Капитальный ремонт  водопроводных сетей: Кириши – Кусино</v>
      </c>
      <c r="D39" s="26" t="s">
        <v>38</v>
      </c>
      <c r="E39" s="26" t="s">
        <v>38</v>
      </c>
      <c r="F39" s="27" t="s">
        <v>230</v>
      </c>
      <c r="G39" s="27" t="s">
        <v>53</v>
      </c>
      <c r="H39" s="26" t="s">
        <v>45</v>
      </c>
      <c r="I39" s="26" t="s">
        <v>38</v>
      </c>
    </row>
    <row r="40" spans="1:9" ht="61.5" x14ac:dyDescent="0.45">
      <c r="A40" s="56">
        <v>30</v>
      </c>
      <c r="B40" s="57" t="s">
        <v>213</v>
      </c>
      <c r="C40" s="57" t="s">
        <v>408</v>
      </c>
      <c r="D40" s="26" t="s">
        <v>38</v>
      </c>
      <c r="E40" s="26" t="s">
        <v>38</v>
      </c>
      <c r="F40" s="27" t="s">
        <v>230</v>
      </c>
      <c r="G40" s="26" t="s">
        <v>53</v>
      </c>
      <c r="H40" s="26" t="s">
        <v>45</v>
      </c>
      <c r="I40" s="26" t="s">
        <v>38</v>
      </c>
    </row>
    <row r="41" spans="1:9" ht="46.15" x14ac:dyDescent="0.45">
      <c r="A41" s="56">
        <v>31</v>
      </c>
      <c r="B41" s="57" t="str">
        <f>'Характеристика объектов'!B49</f>
        <v>Отрадненское городское поселение</v>
      </c>
      <c r="C41" s="57" t="str">
        <f>'Характеристика объектов'!C49</f>
        <v>Капитальный ремонт участка водопроводной сети  (1, 12, 17, 18 линия) 
в г. Отрадное</v>
      </c>
      <c r="D41" s="26" t="s">
        <v>38</v>
      </c>
      <c r="E41" s="26" t="s">
        <v>38</v>
      </c>
      <c r="F41" s="27" t="s">
        <v>231</v>
      </c>
      <c r="G41" s="27" t="s">
        <v>39</v>
      </c>
      <c r="H41" s="26" t="s">
        <v>46</v>
      </c>
      <c r="I41" s="26" t="s">
        <v>38</v>
      </c>
    </row>
    <row r="42" spans="1:9" ht="30.75" x14ac:dyDescent="0.45">
      <c r="A42" s="56">
        <v>32</v>
      </c>
      <c r="B42" s="57" t="str">
        <f>'Характеристика объектов'!B50</f>
        <v>Отрадненское городское поселение</v>
      </c>
      <c r="C42" s="57" t="str">
        <f>'Характеристика объектов'!C50</f>
        <v>Распределительный водопровод 47:16:0000000:44523 в г. Отрадное</v>
      </c>
      <c r="D42" s="26" t="s">
        <v>38</v>
      </c>
      <c r="E42" s="26" t="s">
        <v>38</v>
      </c>
      <c r="F42" s="27" t="s">
        <v>230</v>
      </c>
      <c r="G42" s="27" t="s">
        <v>53</v>
      </c>
      <c r="H42" s="26" t="s">
        <v>45</v>
      </c>
      <c r="I42" s="26" t="s">
        <v>38</v>
      </c>
    </row>
    <row r="43" spans="1:9" ht="30.75" x14ac:dyDescent="0.45">
      <c r="A43" s="56">
        <v>33</v>
      </c>
      <c r="B43" s="57" t="str">
        <f>'Характеристика объектов'!B51</f>
        <v>Отрадненское городское поселение</v>
      </c>
      <c r="C43" s="57" t="str">
        <f>'Характеристика объектов'!C51</f>
        <v xml:space="preserve">Распределительный водопровод 47:16:0000000:44524 в г. Отрадное </v>
      </c>
      <c r="D43" s="26" t="s">
        <v>38</v>
      </c>
      <c r="E43" s="26" t="s">
        <v>38</v>
      </c>
      <c r="F43" s="27" t="s">
        <v>230</v>
      </c>
      <c r="G43" s="27" t="s">
        <v>53</v>
      </c>
      <c r="H43" s="26" t="s">
        <v>45</v>
      </c>
      <c r="I43" s="26" t="s">
        <v>38</v>
      </c>
    </row>
    <row r="44" spans="1:9" ht="30.75" x14ac:dyDescent="0.45">
      <c r="A44" s="56">
        <v>34</v>
      </c>
      <c r="B44" s="57" t="str">
        <f>'Характеристика объектов'!B52</f>
        <v>Отрадненское городское поселение</v>
      </c>
      <c r="C44" s="57" t="str">
        <f>'Характеристика объектов'!C52</f>
        <v>Распределительный водопровод 47:16:0000000:44517 в г. Отрадное</v>
      </c>
      <c r="D44" s="26" t="s">
        <v>38</v>
      </c>
      <c r="E44" s="26" t="s">
        <v>38</v>
      </c>
      <c r="F44" s="27" t="s">
        <v>230</v>
      </c>
      <c r="G44" s="27" t="s">
        <v>53</v>
      </c>
      <c r="H44" s="26" t="s">
        <v>45</v>
      </c>
      <c r="I44" s="26" t="s">
        <v>38</v>
      </c>
    </row>
    <row r="45" spans="1:9" ht="30.75" x14ac:dyDescent="0.45">
      <c r="A45" s="56">
        <v>35</v>
      </c>
      <c r="B45" s="57" t="str">
        <f>'Характеристика объектов'!B53</f>
        <v>Отрадненское городское поселение</v>
      </c>
      <c r="C45" s="57" t="str">
        <f>'Характеристика объектов'!C53</f>
        <v>Распределительный водопровод 47:16:0000000:44516 в г. Отрадное</v>
      </c>
      <c r="D45" s="26" t="s">
        <v>38</v>
      </c>
      <c r="E45" s="26" t="s">
        <v>38</v>
      </c>
      <c r="F45" s="27" t="s">
        <v>230</v>
      </c>
      <c r="G45" s="27" t="s">
        <v>53</v>
      </c>
      <c r="H45" s="26" t="s">
        <v>45</v>
      </c>
      <c r="I45" s="26" t="s">
        <v>38</v>
      </c>
    </row>
    <row r="46" spans="1:9" ht="30.75" x14ac:dyDescent="0.45">
      <c r="A46" s="56">
        <v>36</v>
      </c>
      <c r="B46" s="57" t="str">
        <f>'Характеристика объектов'!B54</f>
        <v>Отрадненское городское поселение</v>
      </c>
      <c r="C46" s="57" t="str">
        <f>'Характеристика объектов'!C54</f>
        <v xml:space="preserve">Распределительный водопровод 47:16:0000000:44518 в г. Отрадное </v>
      </c>
      <c r="D46" s="26" t="s">
        <v>38</v>
      </c>
      <c r="E46" s="26" t="s">
        <v>38</v>
      </c>
      <c r="F46" s="27" t="s">
        <v>230</v>
      </c>
      <c r="G46" s="27" t="s">
        <v>53</v>
      </c>
      <c r="H46" s="26" t="s">
        <v>45</v>
      </c>
      <c r="I46" s="26" t="s">
        <v>38</v>
      </c>
    </row>
    <row r="47" spans="1:9" ht="30.75" x14ac:dyDescent="0.45">
      <c r="A47" s="56">
        <v>37</v>
      </c>
      <c r="B47" s="57" t="str">
        <f>'Характеристика объектов'!B55</f>
        <v>Отрадненское городское поселение</v>
      </c>
      <c r="C47" s="57" t="str">
        <f>'Характеристика объектов'!C55</f>
        <v>Распределительный водопровод 47:16:0000000:44515 в г. Отрадное</v>
      </c>
      <c r="D47" s="26" t="s">
        <v>38</v>
      </c>
      <c r="E47" s="26" t="s">
        <v>38</v>
      </c>
      <c r="F47" s="27" t="s">
        <v>230</v>
      </c>
      <c r="G47" s="27" t="s">
        <v>53</v>
      </c>
      <c r="H47" s="26" t="s">
        <v>45</v>
      </c>
      <c r="I47" s="26" t="s">
        <v>38</v>
      </c>
    </row>
    <row r="48" spans="1:9" ht="30.75" x14ac:dyDescent="0.45">
      <c r="A48" s="56">
        <v>38</v>
      </c>
      <c r="B48" s="57" t="str">
        <f>'Характеристика объектов'!B56</f>
        <v>Отрадненское городское поселение</v>
      </c>
      <c r="C48" s="57" t="str">
        <f>'Характеристика объектов'!C56</f>
        <v>Распределительный водопровод 47:16:0000000:44532 в г. Отрадное</v>
      </c>
      <c r="D48" s="26" t="s">
        <v>38</v>
      </c>
      <c r="E48" s="26" t="s">
        <v>38</v>
      </c>
      <c r="F48" s="27" t="s">
        <v>230</v>
      </c>
      <c r="G48" s="27" t="s">
        <v>53</v>
      </c>
      <c r="H48" s="26" t="s">
        <v>45</v>
      </c>
      <c r="I48" s="26" t="s">
        <v>38</v>
      </c>
    </row>
    <row r="49" spans="1:9" ht="30.75" x14ac:dyDescent="0.45">
      <c r="A49" s="56">
        <v>39</v>
      </c>
      <c r="B49" s="57" t="str">
        <f>'Характеристика объектов'!B57</f>
        <v>Отрадненское городское поселение</v>
      </c>
      <c r="C49" s="57" t="str">
        <f>'Характеристика объектов'!C57</f>
        <v>Распределительный водопровод 47:16:0000000:44526 в г. Отрадное</v>
      </c>
      <c r="D49" s="26" t="s">
        <v>38</v>
      </c>
      <c r="E49" s="26" t="s">
        <v>38</v>
      </c>
      <c r="F49" s="27" t="s">
        <v>230</v>
      </c>
      <c r="G49" s="27" t="s">
        <v>53</v>
      </c>
      <c r="H49" s="26" t="s">
        <v>45</v>
      </c>
      <c r="I49" s="26" t="s">
        <v>38</v>
      </c>
    </row>
    <row r="50" spans="1:9" ht="30.75" x14ac:dyDescent="0.45">
      <c r="A50" s="56">
        <v>40</v>
      </c>
      <c r="B50" s="57" t="str">
        <f>'Характеристика объектов'!B58</f>
        <v>Отрадненское городское поселение</v>
      </c>
      <c r="C50" s="57" t="str">
        <f>'Характеристика объектов'!C58</f>
        <v>Распределительный водопровод 47:16:0201011:463 в г. Отрадное</v>
      </c>
      <c r="D50" s="26" t="s">
        <v>38</v>
      </c>
      <c r="E50" s="26" t="s">
        <v>38</v>
      </c>
      <c r="F50" s="27" t="s">
        <v>230</v>
      </c>
      <c r="G50" s="27" t="s">
        <v>53</v>
      </c>
      <c r="H50" s="26" t="s">
        <v>45</v>
      </c>
      <c r="I50" s="26" t="s">
        <v>38</v>
      </c>
    </row>
    <row r="51" spans="1:9" ht="30.75" x14ac:dyDescent="0.45">
      <c r="A51" s="56">
        <v>41</v>
      </c>
      <c r="B51" s="57" t="str">
        <f>'Характеристика объектов'!B59</f>
        <v>Отрадненское городское поселение</v>
      </c>
      <c r="C51" s="57" t="str">
        <f>'Характеристика объектов'!C59</f>
        <v>Распределительный водопровод 47:16:0000000:44522 в г. Отрадное</v>
      </c>
      <c r="D51" s="26" t="s">
        <v>38</v>
      </c>
      <c r="E51" s="26" t="s">
        <v>38</v>
      </c>
      <c r="F51" s="27" t="s">
        <v>230</v>
      </c>
      <c r="G51" s="27" t="s">
        <v>53</v>
      </c>
      <c r="H51" s="26" t="s">
        <v>45</v>
      </c>
      <c r="I51" s="26" t="s">
        <v>38</v>
      </c>
    </row>
    <row r="52" spans="1:9" ht="30.75" x14ac:dyDescent="0.45">
      <c r="A52" s="56">
        <v>42</v>
      </c>
      <c r="B52" s="57" t="str">
        <f>'Характеристика объектов'!B60</f>
        <v>Отрадненское городское поселение</v>
      </c>
      <c r="C52" s="57" t="str">
        <f>'Характеристика объектов'!C60</f>
        <v>Распределительный водопровод 47:16:0000000:44533 в г. Отрадное</v>
      </c>
      <c r="D52" s="26" t="s">
        <v>38</v>
      </c>
      <c r="E52" s="26" t="s">
        <v>38</v>
      </c>
      <c r="F52" s="27" t="s">
        <v>230</v>
      </c>
      <c r="G52" s="27" t="s">
        <v>53</v>
      </c>
      <c r="H52" s="26" t="s">
        <v>45</v>
      </c>
      <c r="I52" s="26" t="s">
        <v>38</v>
      </c>
    </row>
    <row r="53" spans="1:9" ht="30.75" x14ac:dyDescent="0.45">
      <c r="A53" s="56">
        <v>43</v>
      </c>
      <c r="B53" s="57" t="str">
        <f>'Характеристика объектов'!B61</f>
        <v>Отрадненское городское поселение</v>
      </c>
      <c r="C53" s="57" t="str">
        <f>'Характеристика объектов'!C61</f>
        <v>Распределительный водопровод 47:16:0000000:44519 в г. Отрадное</v>
      </c>
      <c r="D53" s="26" t="s">
        <v>38</v>
      </c>
      <c r="E53" s="26" t="s">
        <v>38</v>
      </c>
      <c r="F53" s="27" t="s">
        <v>230</v>
      </c>
      <c r="G53" s="27" t="s">
        <v>53</v>
      </c>
      <c r="H53" s="26" t="s">
        <v>45</v>
      </c>
      <c r="I53" s="26" t="s">
        <v>38</v>
      </c>
    </row>
    <row r="54" spans="1:9" ht="30.75" x14ac:dyDescent="0.45">
      <c r="A54" s="56">
        <v>44</v>
      </c>
      <c r="B54" s="57" t="str">
        <f>'Характеристика объектов'!B62</f>
        <v>Отрадненское городское поселение</v>
      </c>
      <c r="C54" s="57" t="str">
        <f>'Характеристика объектов'!C62</f>
        <v>Распределительный водопровод 47:16:0000000:44520 в г. Отрадное</v>
      </c>
      <c r="D54" s="26" t="s">
        <v>38</v>
      </c>
      <c r="E54" s="26" t="s">
        <v>38</v>
      </c>
      <c r="F54" s="27" t="s">
        <v>230</v>
      </c>
      <c r="G54" s="27" t="s">
        <v>53</v>
      </c>
      <c r="H54" s="26" t="s">
        <v>45</v>
      </c>
      <c r="I54" s="26" t="s">
        <v>38</v>
      </c>
    </row>
    <row r="55" spans="1:9" ht="30.75" x14ac:dyDescent="0.45">
      <c r="A55" s="56">
        <v>45</v>
      </c>
      <c r="B55" s="57" t="str">
        <f>'Характеристика объектов'!B63</f>
        <v>Отрадненское городское поселение</v>
      </c>
      <c r="C55" s="57" t="str">
        <f>'Характеристика объектов'!C63</f>
        <v>Распределительный водопровод 47:16:0000000:44514 в г. Отрадное</v>
      </c>
      <c r="D55" s="26" t="s">
        <v>38</v>
      </c>
      <c r="E55" s="26" t="s">
        <v>38</v>
      </c>
      <c r="F55" s="27" t="s">
        <v>230</v>
      </c>
      <c r="G55" s="27" t="s">
        <v>53</v>
      </c>
      <c r="H55" s="26" t="s">
        <v>45</v>
      </c>
      <c r="I55" s="26" t="s">
        <v>38</v>
      </c>
    </row>
    <row r="56" spans="1:9" ht="36" customHeight="1" x14ac:dyDescent="0.45">
      <c r="A56" s="56">
        <v>46</v>
      </c>
      <c r="B56" s="57" t="str">
        <f>'Характеристика объектов'!B64</f>
        <v>Отрадненское городское поселение</v>
      </c>
      <c r="C56" s="57" t="str">
        <f>'Характеристика объектов'!C64</f>
        <v>Распределительный водопровод 47:16:0000000:44929 в г. Отрадное</v>
      </c>
      <c r="D56" s="26" t="s">
        <v>38</v>
      </c>
      <c r="E56" s="26" t="s">
        <v>38</v>
      </c>
      <c r="F56" s="27" t="s">
        <v>230</v>
      </c>
      <c r="G56" s="27" t="s">
        <v>53</v>
      </c>
      <c r="H56" s="26" t="s">
        <v>45</v>
      </c>
      <c r="I56" s="26" t="s">
        <v>38</v>
      </c>
    </row>
    <row r="57" spans="1:9" ht="46.15" x14ac:dyDescent="0.45">
      <c r="A57" s="56">
        <v>47</v>
      </c>
      <c r="B57" s="57" t="str">
        <f>'Характеристика объектов'!B65</f>
        <v>Отрадненское городское поселение</v>
      </c>
      <c r="C57" s="57" t="str">
        <f>'Характеристика объектов'!C65</f>
        <v>Капитальный ремонт распределительного водопровода 7-я линия от дома № 1 
до № 102</v>
      </c>
      <c r="D57" s="26" t="s">
        <v>38</v>
      </c>
      <c r="E57" s="26" t="s">
        <v>38</v>
      </c>
      <c r="F57" s="27" t="s">
        <v>231</v>
      </c>
      <c r="G57" s="27" t="s">
        <v>39</v>
      </c>
      <c r="H57" s="26" t="s">
        <v>46</v>
      </c>
      <c r="I57" s="26" t="s">
        <v>38</v>
      </c>
    </row>
    <row r="58" spans="1:9" ht="61.5" x14ac:dyDescent="0.45">
      <c r="A58" s="56">
        <v>48</v>
      </c>
      <c r="B58" s="57" t="s">
        <v>212</v>
      </c>
      <c r="C58" s="57" t="s">
        <v>211</v>
      </c>
      <c r="D58" s="26" t="s">
        <v>38</v>
      </c>
      <c r="E58" s="26" t="s">
        <v>38</v>
      </c>
      <c r="F58" s="27" t="s">
        <v>230</v>
      </c>
      <c r="G58" s="26" t="s">
        <v>53</v>
      </c>
      <c r="H58" s="26" t="s">
        <v>45</v>
      </c>
      <c r="I58" s="26" t="s">
        <v>38</v>
      </c>
    </row>
    <row r="59" spans="1:9" ht="61.5" x14ac:dyDescent="0.45">
      <c r="A59" s="56">
        <v>49</v>
      </c>
      <c r="B59" s="57" t="s">
        <v>215</v>
      </c>
      <c r="C59" s="57" t="s">
        <v>409</v>
      </c>
      <c r="D59" s="26" t="s">
        <v>38</v>
      </c>
      <c r="E59" s="26" t="s">
        <v>38</v>
      </c>
      <c r="F59" s="27" t="s">
        <v>230</v>
      </c>
      <c r="G59" s="26" t="s">
        <v>53</v>
      </c>
      <c r="H59" s="26" t="s">
        <v>45</v>
      </c>
      <c r="I59" s="26" t="s">
        <v>38</v>
      </c>
    </row>
    <row r="60" spans="1:9" ht="46.15" x14ac:dyDescent="0.45">
      <c r="A60" s="56">
        <v>50</v>
      </c>
      <c r="B60" s="57" t="str">
        <f>'Характеристика объектов'!B70</f>
        <v>Володарское сельское поселение</v>
      </c>
      <c r="C60" s="57" t="str">
        <f>'Характеристика объектов'!C70</f>
        <v>Капитальный ремонт  водопроводных сетей по адресу: Ленинградская область, Лужский район, п. Володарское</v>
      </c>
      <c r="D60" s="26" t="s">
        <v>38</v>
      </c>
      <c r="E60" s="26" t="s">
        <v>38</v>
      </c>
      <c r="F60" s="27" t="s">
        <v>231</v>
      </c>
      <c r="G60" s="27" t="s">
        <v>39</v>
      </c>
      <c r="H60" s="26" t="s">
        <v>46</v>
      </c>
      <c r="I60" s="26" t="s">
        <v>38</v>
      </c>
    </row>
    <row r="61" spans="1:9" ht="66.400000000000006" customHeight="1" x14ac:dyDescent="0.45">
      <c r="A61" s="56">
        <v>51</v>
      </c>
      <c r="B61" s="57" t="s">
        <v>218</v>
      </c>
      <c r="C61" s="57" t="s">
        <v>219</v>
      </c>
      <c r="D61" s="26" t="s">
        <v>38</v>
      </c>
      <c r="E61" s="26" t="s">
        <v>38</v>
      </c>
      <c r="F61" s="27" t="s">
        <v>230</v>
      </c>
      <c r="G61" s="26" t="s">
        <v>53</v>
      </c>
      <c r="H61" s="26" t="s">
        <v>45</v>
      </c>
      <c r="I61" s="26" t="s">
        <v>38</v>
      </c>
    </row>
    <row r="62" spans="1:9" ht="51" customHeight="1" x14ac:dyDescent="0.45">
      <c r="A62" s="56">
        <v>52</v>
      </c>
      <c r="B62" s="57" t="str">
        <f>'Характеристика объектов'!B72</f>
        <v>Оредежское сельское поселение</v>
      </c>
      <c r="C62" s="57" t="str">
        <f>'Характеристика объектов'!C72</f>
        <v>Капитальный ремонт участка водопроводной Ду 100 мм сети по адресу: 
п. Тесово-4</v>
      </c>
      <c r="D62" s="26" t="s">
        <v>38</v>
      </c>
      <c r="E62" s="26" t="s">
        <v>38</v>
      </c>
      <c r="F62" s="27" t="s">
        <v>231</v>
      </c>
      <c r="G62" s="27" t="s">
        <v>39</v>
      </c>
      <c r="H62" s="26" t="s">
        <v>45</v>
      </c>
      <c r="I62" s="26" t="s">
        <v>38</v>
      </c>
    </row>
    <row r="63" spans="1:9" ht="46.15" x14ac:dyDescent="0.45">
      <c r="A63" s="56">
        <v>53</v>
      </c>
      <c r="B63" s="57" t="str">
        <f>'Характеристика объектов'!B73</f>
        <v>Осьминское сельское поселение</v>
      </c>
      <c r="C63" s="57" t="str">
        <f>'Характеристика объектов'!C73</f>
        <v>Капитальный ремонт водопроводных сетей по адресу: Ленинградская область, Лужский район, д. Рель</v>
      </c>
      <c r="D63" s="26" t="s">
        <v>38</v>
      </c>
      <c r="E63" s="26" t="s">
        <v>38</v>
      </c>
      <c r="F63" s="27" t="s">
        <v>230</v>
      </c>
      <c r="G63" s="27" t="s">
        <v>53</v>
      </c>
      <c r="H63" s="26" t="s">
        <v>45</v>
      </c>
      <c r="I63" s="26" t="s">
        <v>38</v>
      </c>
    </row>
    <row r="64" spans="1:9" ht="52.9" customHeight="1" x14ac:dyDescent="0.45">
      <c r="A64" s="56">
        <v>54</v>
      </c>
      <c r="B64" s="57" t="str">
        <f>'Характеристика объектов'!B74</f>
        <v>Осьминское сельское поселение</v>
      </c>
      <c r="C64" s="57" t="str">
        <f>'Характеристика объектов'!C74</f>
        <v>Капитальный ремонт  водопроводных сетей по адресу: Ленинградская область, Лужский район, п. Осьмино</v>
      </c>
      <c r="D64" s="26" t="s">
        <v>38</v>
      </c>
      <c r="E64" s="26" t="s">
        <v>38</v>
      </c>
      <c r="F64" s="27" t="s">
        <v>230</v>
      </c>
      <c r="G64" s="27" t="s">
        <v>53</v>
      </c>
      <c r="H64" s="26" t="s">
        <v>45</v>
      </c>
      <c r="I64" s="26" t="s">
        <v>38</v>
      </c>
    </row>
    <row r="65" spans="1:9" ht="53.25" customHeight="1" x14ac:dyDescent="0.45">
      <c r="A65" s="56">
        <v>55</v>
      </c>
      <c r="B65" s="57" t="str">
        <f>'Характеристика объектов'!B75</f>
        <v>Ретюнское сельское поселение</v>
      </c>
      <c r="C65" s="57" t="str">
        <f>'Характеристика объектов'!C75</f>
        <v>Капитальный ремонт  водопроводных сетей по адресу: Ленинградская область, Лужский район, д. Ретюнь</v>
      </c>
      <c r="D65" s="26" t="s">
        <v>38</v>
      </c>
      <c r="E65" s="26" t="s">
        <v>38</v>
      </c>
      <c r="F65" s="27" t="s">
        <v>230</v>
      </c>
      <c r="G65" s="27" t="s">
        <v>53</v>
      </c>
      <c r="H65" s="26" t="s">
        <v>45</v>
      </c>
      <c r="I65" s="26" t="s">
        <v>38</v>
      </c>
    </row>
    <row r="66" spans="1:9" ht="68.25" customHeight="1" x14ac:dyDescent="0.45">
      <c r="A66" s="56">
        <v>56</v>
      </c>
      <c r="B66" s="57" t="str">
        <f>'Характеристика объектов'!B76</f>
        <v>Скребловское сельское поселение</v>
      </c>
      <c r="C66" s="57" t="str">
        <f>'Характеристика объектов'!C76</f>
        <v>Капитальный ремонт  водопроводных сетей по адресу: Ленинградская область, Лужский район, д. Большие Шатновичи</v>
      </c>
      <c r="D66" s="26" t="s">
        <v>38</v>
      </c>
      <c r="E66" s="26" t="s">
        <v>38</v>
      </c>
      <c r="F66" s="27" t="s">
        <v>230</v>
      </c>
      <c r="G66" s="27" t="s">
        <v>53</v>
      </c>
      <c r="H66" s="26" t="s">
        <v>45</v>
      </c>
      <c r="I66" s="26" t="s">
        <v>38</v>
      </c>
    </row>
    <row r="67" spans="1:9" ht="49.5" customHeight="1" x14ac:dyDescent="0.45">
      <c r="A67" s="56">
        <v>57</v>
      </c>
      <c r="B67" s="57" t="str">
        <f>'Характеристика объектов'!B77</f>
        <v>Толмачевское сельское поселение</v>
      </c>
      <c r="C67" s="57" t="str">
        <f>'Характеристика объектов'!C77</f>
        <v>Капитальный ремонт  водопроводных сетей по адресу: Ленинградская область, Лужский район, д. Жельцы</v>
      </c>
      <c r="D67" s="26" t="s">
        <v>38</v>
      </c>
      <c r="E67" s="26" t="s">
        <v>38</v>
      </c>
      <c r="F67" s="27" t="s">
        <v>230</v>
      </c>
      <c r="G67" s="27" t="s">
        <v>53</v>
      </c>
      <c r="H67" s="26" t="s">
        <v>45</v>
      </c>
      <c r="I67" s="26" t="s">
        <v>38</v>
      </c>
    </row>
    <row r="68" spans="1:9" ht="51.75" customHeight="1" x14ac:dyDescent="0.45">
      <c r="A68" s="56">
        <v>58</v>
      </c>
      <c r="B68" s="57" t="str">
        <f>'Характеристика объектов'!B78</f>
        <v>Торковичское сельское поселение</v>
      </c>
      <c r="C68" s="57" t="str">
        <f>'Характеристика объектов'!C78</f>
        <v>Капитальный ремонт  водопроводных сетей по адресу: Ленинградская область, Лужский район, п. Торковичи</v>
      </c>
      <c r="D68" s="26" t="s">
        <v>38</v>
      </c>
      <c r="E68" s="26" t="s">
        <v>38</v>
      </c>
      <c r="F68" s="27" t="s">
        <v>230</v>
      </c>
      <c r="G68" s="27" t="s">
        <v>53</v>
      </c>
      <c r="H68" s="26" t="s">
        <v>45</v>
      </c>
      <c r="I68" s="26" t="s">
        <v>38</v>
      </c>
    </row>
    <row r="69" spans="1:9" ht="54.4" customHeight="1" x14ac:dyDescent="0.45">
      <c r="A69" s="56">
        <v>59</v>
      </c>
      <c r="B69" s="57" t="s">
        <v>109</v>
      </c>
      <c r="C69" s="57" t="s">
        <v>367</v>
      </c>
      <c r="D69" s="26" t="s">
        <v>38</v>
      </c>
      <c r="E69" s="26" t="s">
        <v>38</v>
      </c>
      <c r="F69" s="27" t="s">
        <v>230</v>
      </c>
      <c r="G69" s="26" t="s">
        <v>53</v>
      </c>
      <c r="H69" s="26" t="s">
        <v>45</v>
      </c>
      <c r="I69" s="26" t="s">
        <v>38</v>
      </c>
    </row>
    <row r="70" spans="1:9" ht="49.9" customHeight="1" x14ac:dyDescent="0.45">
      <c r="A70" s="56">
        <v>60</v>
      </c>
      <c r="B70" s="57" t="str">
        <f>'Характеристика объектов'!B80</f>
        <v>Ям-Тесовское сельское поселение</v>
      </c>
      <c r="C70" s="57" t="str">
        <f>'Характеристика объектов'!C80</f>
        <v>Капитальный ремонт  водопроводных сетей по адресу: Ленинградская область, Лужский район, п. Приозерный</v>
      </c>
      <c r="D70" s="26" t="s">
        <v>38</v>
      </c>
      <c r="E70" s="26" t="s">
        <v>38</v>
      </c>
      <c r="F70" s="27" t="s">
        <v>230</v>
      </c>
      <c r="G70" s="27" t="s">
        <v>53</v>
      </c>
      <c r="H70" s="26" t="s">
        <v>45</v>
      </c>
      <c r="I70" s="26" t="s">
        <v>38</v>
      </c>
    </row>
    <row r="71" spans="1:9" ht="107.65" x14ac:dyDescent="0.45">
      <c r="A71" s="56">
        <v>61</v>
      </c>
      <c r="B71" s="57" t="str">
        <f>'Характеристика объектов'!B82</f>
        <v>Важинское городское поселение</v>
      </c>
      <c r="C71" s="57" t="str">
        <f>'Характеристика объектов'!C82</f>
        <v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v>
      </c>
      <c r="D71" s="26" t="s">
        <v>38</v>
      </c>
      <c r="E71" s="26" t="s">
        <v>38</v>
      </c>
      <c r="F71" s="27" t="s">
        <v>230</v>
      </c>
      <c r="G71" s="27" t="s">
        <v>53</v>
      </c>
      <c r="H71" s="26" t="s">
        <v>45</v>
      </c>
      <c r="I71" s="26" t="s">
        <v>38</v>
      </c>
    </row>
    <row r="72" spans="1:9" ht="76.900000000000006" x14ac:dyDescent="0.45">
      <c r="A72" s="56">
        <v>62</v>
      </c>
      <c r="B72" s="57" t="str">
        <f>'Характеристика объектов'!B83</f>
        <v>Важинское городское поселение</v>
      </c>
      <c r="C72" s="57" t="str">
        <f>'Характеристика объектов'!C83</f>
        <v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v>
      </c>
      <c r="D72" s="26" t="s">
        <v>38</v>
      </c>
      <c r="E72" s="26" t="s">
        <v>38</v>
      </c>
      <c r="F72" s="27" t="s">
        <v>230</v>
      </c>
      <c r="G72" s="27" t="s">
        <v>53</v>
      </c>
      <c r="H72" s="26" t="s">
        <v>45</v>
      </c>
      <c r="I72" s="26" t="s">
        <v>38</v>
      </c>
    </row>
    <row r="73" spans="1:9" ht="100.15" customHeight="1" x14ac:dyDescent="0.45">
      <c r="A73" s="56">
        <v>63</v>
      </c>
      <c r="B73" s="57" t="str">
        <f>'Характеристика объектов'!B84</f>
        <v>Важинское городское поселение</v>
      </c>
      <c r="C73" s="57" t="str">
        <f>'Характеристика объектов'!C84</f>
        <v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v>
      </c>
      <c r="D73" s="26" t="s">
        <v>38</v>
      </c>
      <c r="E73" s="26" t="s">
        <v>38</v>
      </c>
      <c r="F73" s="27" t="s">
        <v>230</v>
      </c>
      <c r="G73" s="27" t="s">
        <v>53</v>
      </c>
      <c r="H73" s="26" t="s">
        <v>45</v>
      </c>
      <c r="I73" s="26" t="s">
        <v>38</v>
      </c>
    </row>
    <row r="74" spans="1:9" ht="97.5" customHeight="1" x14ac:dyDescent="0.45">
      <c r="A74" s="56">
        <v>64</v>
      </c>
      <c r="B74" s="57" t="str">
        <f>'Характеристика объектов'!B85</f>
        <v>Винницкое сельское поселение</v>
      </c>
      <c r="C74" s="57" t="str">
        <f>'Характеристика объектов'!C85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v>
      </c>
      <c r="D74" s="26" t="s">
        <v>38</v>
      </c>
      <c r="E74" s="26" t="s">
        <v>38</v>
      </c>
      <c r="F74" s="27" t="s">
        <v>230</v>
      </c>
      <c r="G74" s="27" t="s">
        <v>53</v>
      </c>
      <c r="H74" s="26" t="s">
        <v>45</v>
      </c>
      <c r="I74" s="26" t="s">
        <v>38</v>
      </c>
    </row>
    <row r="75" spans="1:9" ht="92.25" x14ac:dyDescent="0.45">
      <c r="A75" s="56">
        <v>65</v>
      </c>
      <c r="B75" s="57" t="str">
        <f>'Характеристика объектов'!B86</f>
        <v>Винницкое сельское поселение</v>
      </c>
      <c r="C75" s="57" t="str">
        <f>'Характеристика объектов'!C86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v>
      </c>
      <c r="D75" s="26" t="s">
        <v>38</v>
      </c>
      <c r="E75" s="26" t="s">
        <v>38</v>
      </c>
      <c r="F75" s="27" t="s">
        <v>230</v>
      </c>
      <c r="G75" s="27" t="s">
        <v>53</v>
      </c>
      <c r="H75" s="26" t="s">
        <v>45</v>
      </c>
      <c r="I75" s="26" t="s">
        <v>38</v>
      </c>
    </row>
    <row r="76" spans="1:9" ht="69" customHeight="1" x14ac:dyDescent="0.45">
      <c r="A76" s="56">
        <v>66</v>
      </c>
      <c r="B76" s="57" t="str">
        <f>'Характеристика объектов'!B87</f>
        <v>Винницкое сельское поселение</v>
      </c>
      <c r="C76" s="57" t="str">
        <f>'Характеристика объектов'!C87</f>
        <v>Капитальный ремонт водопроводных сетей  по адресу: Ленинградская область, Подпорожский район, Винницкое сельское поселение, с.п. Винницы</v>
      </c>
      <c r="D76" s="26" t="s">
        <v>38</v>
      </c>
      <c r="E76" s="26" t="s">
        <v>38</v>
      </c>
      <c r="F76" s="27" t="s">
        <v>230</v>
      </c>
      <c r="G76" s="27" t="s">
        <v>53</v>
      </c>
      <c r="H76" s="26" t="s">
        <v>45</v>
      </c>
      <c r="I76" s="26" t="s">
        <v>38</v>
      </c>
    </row>
    <row r="77" spans="1:9" ht="107.65" x14ac:dyDescent="0.45">
      <c r="A77" s="56">
        <v>67</v>
      </c>
      <c r="B77" s="57" t="str">
        <f>'Характеристика объектов'!B88</f>
        <v>Никольское городское поселение</v>
      </c>
      <c r="C77" s="57" t="str">
        <f>'Характеристика объектов'!C88</f>
        <v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v>
      </c>
      <c r="D77" s="26" t="s">
        <v>38</v>
      </c>
      <c r="E77" s="26" t="s">
        <v>38</v>
      </c>
      <c r="F77" s="27" t="s">
        <v>230</v>
      </c>
      <c r="G77" s="27" t="s">
        <v>53</v>
      </c>
      <c r="H77" s="26" t="s">
        <v>45</v>
      </c>
      <c r="I77" s="26" t="s">
        <v>38</v>
      </c>
    </row>
    <row r="78" spans="1:9" ht="106.15" customHeight="1" x14ac:dyDescent="0.45">
      <c r="A78" s="56">
        <v>68</v>
      </c>
      <c r="B78" s="57" t="s">
        <v>221</v>
      </c>
      <c r="C78" s="57" t="s">
        <v>411</v>
      </c>
      <c r="D78" s="26" t="s">
        <v>38</v>
      </c>
      <c r="E78" s="26" t="s">
        <v>38</v>
      </c>
      <c r="F78" s="27" t="s">
        <v>230</v>
      </c>
      <c r="G78" s="26" t="s">
        <v>53</v>
      </c>
      <c r="H78" s="26" t="s">
        <v>45</v>
      </c>
      <c r="I78" s="26" t="s">
        <v>38</v>
      </c>
    </row>
    <row r="79" spans="1:9" ht="51" customHeight="1" x14ac:dyDescent="0.45">
      <c r="A79" s="56">
        <v>69</v>
      </c>
      <c r="B79" s="57" t="str">
        <f>'Характеристика объектов'!B91</f>
        <v>Запорожское сельское поселение</v>
      </c>
      <c r="C79" s="57" t="str">
        <f>'Характеристика объектов'!C91</f>
        <v>Капитальный ремонт водопроводной сети, Ленинградская область, Приозерский район, пос. Запорожское, ул. ГЛОХ</v>
      </c>
      <c r="D79" s="26" t="s">
        <v>38</v>
      </c>
      <c r="E79" s="26" t="s">
        <v>38</v>
      </c>
      <c r="F79" s="27" t="s">
        <v>230</v>
      </c>
      <c r="G79" s="27" t="s">
        <v>53</v>
      </c>
      <c r="H79" s="26" t="s">
        <v>45</v>
      </c>
      <c r="I79" s="26" t="s">
        <v>38</v>
      </c>
    </row>
    <row r="80" spans="1:9" ht="54" customHeight="1" x14ac:dyDescent="0.45">
      <c r="A80" s="56">
        <v>70</v>
      </c>
      <c r="B80" s="57" t="str">
        <f>'Характеристика объектов'!B92</f>
        <v>Ларионовское сельское поселение</v>
      </c>
      <c r="C80" s="57" t="str">
        <f>'Характеристика объектов'!C92</f>
        <v xml:space="preserve">Капитальный ремонт водопроводной сети, Ленинградская область, Приозерский район, п. Моторное </v>
      </c>
      <c r="D80" s="26" t="s">
        <v>38</v>
      </c>
      <c r="E80" s="26" t="s">
        <v>38</v>
      </c>
      <c r="F80" s="27" t="s">
        <v>230</v>
      </c>
      <c r="G80" s="27" t="s">
        <v>53</v>
      </c>
      <c r="H80" s="26" t="s">
        <v>45</v>
      </c>
      <c r="I80" s="26" t="s">
        <v>38</v>
      </c>
    </row>
    <row r="81" spans="1:9" ht="51.4" customHeight="1" x14ac:dyDescent="0.45">
      <c r="A81" s="56">
        <v>71</v>
      </c>
      <c r="B81" s="57" t="str">
        <f>'Характеристика объектов'!B93</f>
        <v>Ларионовское сельское поселение</v>
      </c>
      <c r="C81" s="57" t="str">
        <f>'Характеристика объектов'!C93</f>
        <v xml:space="preserve">Капитальный ремонт водопроводной сети, Ленинградская область, Приозерский район, п. Починок </v>
      </c>
      <c r="D81" s="26" t="s">
        <v>38</v>
      </c>
      <c r="E81" s="26" t="s">
        <v>38</v>
      </c>
      <c r="F81" s="27" t="s">
        <v>230</v>
      </c>
      <c r="G81" s="27" t="s">
        <v>53</v>
      </c>
      <c r="H81" s="26" t="s">
        <v>45</v>
      </c>
      <c r="I81" s="26" t="s">
        <v>38</v>
      </c>
    </row>
    <row r="82" spans="1:9" ht="51" customHeight="1" x14ac:dyDescent="0.45">
      <c r="A82" s="56">
        <v>72</v>
      </c>
      <c r="B82" s="57" t="str">
        <f>'Характеристика объектов'!B94</f>
        <v>Петровское сельское поселение</v>
      </c>
      <c r="C82" s="57" t="str">
        <f>'Характеристика объектов'!C94</f>
        <v>Капитальный ремонт водопроводной сети, Ленинградская область, Приозерский район, пос. Петровское</v>
      </c>
      <c r="D82" s="26" t="s">
        <v>38</v>
      </c>
      <c r="E82" s="26" t="s">
        <v>38</v>
      </c>
      <c r="F82" s="27" t="s">
        <v>231</v>
      </c>
      <c r="G82" s="27" t="s">
        <v>39</v>
      </c>
      <c r="H82" s="26" t="s">
        <v>46</v>
      </c>
      <c r="I82" s="26" t="s">
        <v>38</v>
      </c>
    </row>
    <row r="83" spans="1:9" ht="50.65" customHeight="1" x14ac:dyDescent="0.45">
      <c r="A83" s="56">
        <v>73</v>
      </c>
      <c r="B83" s="57" t="str">
        <f>'Характеристика объектов'!B95</f>
        <v>Петровское сельское поселение</v>
      </c>
      <c r="C83" s="57" t="str">
        <f>'Характеристика объектов'!C95</f>
        <v xml:space="preserve">Капитальный ремонт водопроводной сети, Ленинградская область, Приозерский район, д. Ягодное, ул. Школьная </v>
      </c>
      <c r="D83" s="26" t="s">
        <v>38</v>
      </c>
      <c r="E83" s="26" t="s">
        <v>38</v>
      </c>
      <c r="F83" s="27" t="s">
        <v>230</v>
      </c>
      <c r="G83" s="27" t="s">
        <v>53</v>
      </c>
      <c r="H83" s="26" t="s">
        <v>45</v>
      </c>
      <c r="I83" s="26" t="s">
        <v>38</v>
      </c>
    </row>
    <row r="84" spans="1:9" ht="69" customHeight="1" x14ac:dyDescent="0.45">
      <c r="A84" s="56">
        <v>74</v>
      </c>
      <c r="B84" s="57" t="str">
        <f>'Характеристика объектов'!B96</f>
        <v>Приозерское  городское поселение</v>
      </c>
      <c r="C84" s="57" t="str">
        <f>'Характеристика объектов'!C96</f>
        <v>Капитальный ремонт водопроводной сети, Ленинградская область, Приозерский район, г. Приозерск,  ул. Инженерная, 
ул. Ларионова</v>
      </c>
      <c r="D84" s="26" t="s">
        <v>38</v>
      </c>
      <c r="E84" s="26" t="s">
        <v>38</v>
      </c>
      <c r="F84" s="27" t="s">
        <v>230</v>
      </c>
      <c r="G84" s="27" t="s">
        <v>53</v>
      </c>
      <c r="H84" s="26" t="s">
        <v>45</v>
      </c>
      <c r="I84" s="26" t="s">
        <v>38</v>
      </c>
    </row>
    <row r="85" spans="1:9" ht="66.400000000000006" customHeight="1" x14ac:dyDescent="0.45">
      <c r="A85" s="56">
        <v>75</v>
      </c>
      <c r="B85" s="57" t="str">
        <f>'Характеристика объектов'!B97</f>
        <v>Сосновское сельское поселение</v>
      </c>
      <c r="C85" s="57" t="str">
        <f>'Характеристика объектов'!C97</f>
        <v>Капитальный ремонт водопроводной сети, Ленинградская область, Приозерский район, п. Снегирёвка, от ул. Центральная 
по ул. Пушкинская, д. 36</v>
      </c>
      <c r="D85" s="26" t="s">
        <v>38</v>
      </c>
      <c r="E85" s="26" t="s">
        <v>38</v>
      </c>
      <c r="F85" s="27" t="s">
        <v>230</v>
      </c>
      <c r="G85" s="27" t="s">
        <v>53</v>
      </c>
      <c r="H85" s="26" t="s">
        <v>45</v>
      </c>
      <c r="I85" s="26" t="s">
        <v>38</v>
      </c>
    </row>
    <row r="86" spans="1:9" ht="71.650000000000006" customHeight="1" x14ac:dyDescent="0.45">
      <c r="A86" s="56">
        <v>76</v>
      </c>
      <c r="B86" s="57" t="str">
        <f>'Характеристика объектов'!B98</f>
        <v>Сосновское сельское поселение</v>
      </c>
      <c r="C86" s="57" t="str">
        <f>'Характеристика объектов'!C98</f>
        <v>Капитальный ремонт водопроводной сети, Ленинградская область, Приозерский район, п. Снегирёвка, от АС № 2530/2 
до ул. Гагарина</v>
      </c>
      <c r="D86" s="26" t="s">
        <v>38</v>
      </c>
      <c r="E86" s="26" t="s">
        <v>38</v>
      </c>
      <c r="F86" s="27" t="s">
        <v>230</v>
      </c>
      <c r="G86" s="27" t="s">
        <v>53</v>
      </c>
      <c r="H86" s="26" t="s">
        <v>45</v>
      </c>
      <c r="I86" s="26" t="s">
        <v>38</v>
      </c>
    </row>
    <row r="87" spans="1:9" ht="46.15" x14ac:dyDescent="0.45">
      <c r="A87" s="56">
        <v>77</v>
      </c>
      <c r="B87" s="57" t="str">
        <f>'Характеристика объектов'!B99</f>
        <v>Сосновское сельское поселение</v>
      </c>
      <c r="C87" s="57" t="str">
        <f>'Характеристика объектов'!C99</f>
        <v>Капитальный ремонт водопроводной сети, Ленинградская область, Приозерский район, п. Снегирёвка, ул. Горького</v>
      </c>
      <c r="D87" s="26" t="s">
        <v>38</v>
      </c>
      <c r="E87" s="26" t="s">
        <v>38</v>
      </c>
      <c r="F87" s="27" t="s">
        <v>230</v>
      </c>
      <c r="G87" s="27" t="s">
        <v>53</v>
      </c>
      <c r="H87" s="26" t="s">
        <v>45</v>
      </c>
      <c r="I87" s="26" t="s">
        <v>38</v>
      </c>
    </row>
    <row r="88" spans="1:9" ht="54" customHeight="1" x14ac:dyDescent="0.45">
      <c r="A88" s="56">
        <v>78</v>
      </c>
      <c r="B88" s="57" t="str">
        <f>'Характеристика объектов'!B100</f>
        <v>Сосновское сельское поселение</v>
      </c>
      <c r="C88" s="57" t="str">
        <f>'Характеристика объектов'!C100</f>
        <v>Капитальный ремонт водопроводной сети, Ленинградская область, Приозерский район, п. Снегирёвка, ул. Садовая</v>
      </c>
      <c r="D88" s="26" t="s">
        <v>38</v>
      </c>
      <c r="E88" s="26" t="s">
        <v>38</v>
      </c>
      <c r="F88" s="27" t="s">
        <v>230</v>
      </c>
      <c r="G88" s="27" t="s">
        <v>53</v>
      </c>
      <c r="H88" s="26" t="s">
        <v>45</v>
      </c>
      <c r="I88" s="26" t="s">
        <v>38</v>
      </c>
    </row>
    <row r="89" spans="1:9" ht="54.4" customHeight="1" x14ac:dyDescent="0.45">
      <c r="A89" s="56">
        <v>79</v>
      </c>
      <c r="B89" s="57" t="str">
        <f>'Характеристика объектов'!B102</f>
        <v>Новосельское сельское поселение</v>
      </c>
      <c r="C89" s="57" t="str">
        <f>'Характеристика объектов'!C102</f>
        <v xml:space="preserve">Капитальный ремонт водопроводной сети от артезианской скважины до д. Гусева Гора </v>
      </c>
      <c r="D89" s="26" t="s">
        <v>38</v>
      </c>
      <c r="E89" s="26" t="s">
        <v>38</v>
      </c>
      <c r="F89" s="27" t="s">
        <v>230</v>
      </c>
      <c r="G89" s="27" t="s">
        <v>53</v>
      </c>
      <c r="H89" s="26" t="s">
        <v>45</v>
      </c>
      <c r="I89" s="26" t="s">
        <v>38</v>
      </c>
    </row>
    <row r="90" spans="1:9" ht="85.15" customHeight="1" x14ac:dyDescent="0.45">
      <c r="A90" s="56">
        <v>80</v>
      </c>
      <c r="B90" s="57" t="str">
        <f>'Характеристика объектов'!B103</f>
        <v>Сланцевское  городское поселение</v>
      </c>
      <c r="C90" s="57" t="str">
        <f>'Характеристика объектов'!C103</f>
        <v>Капитальный ремонт участка водопроводной сети от артезианской скважины в д. Сосновка 
до распределительных сетей 
по ул. ст. Сланцы и деревни Сосновка</v>
      </c>
      <c r="D90" s="26" t="s">
        <v>38</v>
      </c>
      <c r="E90" s="26" t="s">
        <v>38</v>
      </c>
      <c r="F90" s="27" t="s">
        <v>230</v>
      </c>
      <c r="G90" s="27" t="s">
        <v>53</v>
      </c>
      <c r="H90" s="26" t="s">
        <v>45</v>
      </c>
      <c r="I90" s="26" t="s">
        <v>38</v>
      </c>
    </row>
    <row r="91" spans="1:9" ht="46.15" x14ac:dyDescent="0.45">
      <c r="A91" s="56">
        <v>81</v>
      </c>
      <c r="B91" s="57" t="str">
        <f>'Характеристика объектов'!B104</f>
        <v>Сланцевское  городское поселение</v>
      </c>
      <c r="C91" s="57" t="str">
        <f>'Характеристика объектов'!C104</f>
        <v>Капитальный ремонт участка водопроводной сети от артезианской скважины в д. Каменка до д. Печурки</v>
      </c>
      <c r="D91" s="26" t="s">
        <v>38</v>
      </c>
      <c r="E91" s="26" t="s">
        <v>38</v>
      </c>
      <c r="F91" s="27" t="s">
        <v>230</v>
      </c>
      <c r="G91" s="27" t="s">
        <v>53</v>
      </c>
      <c r="H91" s="26" t="s">
        <v>45</v>
      </c>
      <c r="I91" s="26" t="s">
        <v>38</v>
      </c>
    </row>
    <row r="92" spans="1:9" ht="66.400000000000006" customHeight="1" x14ac:dyDescent="0.45">
      <c r="A92" s="56">
        <v>82</v>
      </c>
      <c r="B92" s="57" t="str">
        <f>'Характеристика объектов'!B107</f>
        <v>Мелегежское сельское поселение</v>
      </c>
      <c r="C92" s="57" t="s">
        <v>410</v>
      </c>
      <c r="D92" s="26" t="s">
        <v>38</v>
      </c>
      <c r="E92" s="26" t="s">
        <v>38</v>
      </c>
      <c r="F92" s="27" t="s">
        <v>230</v>
      </c>
      <c r="G92" s="27" t="s">
        <v>53</v>
      </c>
      <c r="H92" s="26" t="s">
        <v>45</v>
      </c>
      <c r="I92" s="26" t="s">
        <v>38</v>
      </c>
    </row>
    <row r="93" spans="1:9" ht="68.650000000000006" customHeight="1" x14ac:dyDescent="0.45">
      <c r="A93" s="56">
        <v>83</v>
      </c>
      <c r="B93" s="57" t="s">
        <v>103</v>
      </c>
      <c r="C93" s="57" t="s">
        <v>412</v>
      </c>
      <c r="D93" s="26" t="s">
        <v>38</v>
      </c>
      <c r="E93" s="26" t="s">
        <v>38</v>
      </c>
      <c r="F93" s="27" t="s">
        <v>230</v>
      </c>
      <c r="G93" s="26" t="s">
        <v>53</v>
      </c>
      <c r="H93" s="26" t="s">
        <v>45</v>
      </c>
      <c r="I93" s="26" t="s">
        <v>38</v>
      </c>
    </row>
    <row r="94" spans="1:9" ht="99" customHeight="1" x14ac:dyDescent="0.45">
      <c r="A94" s="56">
        <v>84</v>
      </c>
      <c r="B94" s="57" t="str">
        <f>'Характеристика объектов'!B108</f>
        <v>Мелегежское сельское поселение</v>
      </c>
      <c r="C94" s="57" t="s">
        <v>393</v>
      </c>
      <c r="D94" s="26" t="s">
        <v>38</v>
      </c>
      <c r="E94" s="26" t="s">
        <v>38</v>
      </c>
      <c r="F94" s="27" t="s">
        <v>230</v>
      </c>
      <c r="G94" s="27" t="s">
        <v>53</v>
      </c>
      <c r="H94" s="26" t="s">
        <v>45</v>
      </c>
      <c r="I94" s="26" t="s">
        <v>38</v>
      </c>
    </row>
    <row r="95" spans="1:9" ht="71.25" customHeight="1" x14ac:dyDescent="0.45">
      <c r="A95" s="56">
        <v>85</v>
      </c>
      <c r="B95" s="57" t="str">
        <f>'Характеристика объектов'!B109</f>
        <v>Тихвинское  городское поселение</v>
      </c>
      <c r="C95" s="57" t="str">
        <f>'Характеристика объектов'!C109</f>
        <v>Капитальный ремонт водопровода  
по адресу: Ленинградская область, 
г. Тихвин, ул. Разъезжая от ВК 8730 
до ВК 8754)</v>
      </c>
      <c r="D95" s="26" t="s">
        <v>38</v>
      </c>
      <c r="E95" s="26" t="s">
        <v>38</v>
      </c>
      <c r="F95" s="27" t="s">
        <v>230</v>
      </c>
      <c r="G95" s="27" t="s">
        <v>53</v>
      </c>
      <c r="H95" s="26" t="s">
        <v>45</v>
      </c>
      <c r="I95" s="26" t="s">
        <v>38</v>
      </c>
    </row>
    <row r="96" spans="1:9" ht="79.5" customHeight="1" x14ac:dyDescent="0.45">
      <c r="A96" s="56">
        <v>86</v>
      </c>
      <c r="B96" s="57" t="str">
        <f>'Характеристика объектов'!B110</f>
        <v>Шугозерское сельское поселение</v>
      </c>
      <c r="C96" s="57" t="str">
        <f>'Характеристика объектов'!C110</f>
        <v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v>
      </c>
      <c r="D96" s="26" t="s">
        <v>38</v>
      </c>
      <c r="E96" s="26" t="s">
        <v>38</v>
      </c>
      <c r="F96" s="27" t="s">
        <v>230</v>
      </c>
      <c r="G96" s="27" t="s">
        <v>53</v>
      </c>
      <c r="H96" s="26" t="s">
        <v>45</v>
      </c>
      <c r="I96" s="26" t="s">
        <v>38</v>
      </c>
    </row>
    <row r="97" spans="1:9" ht="36" customHeight="1" x14ac:dyDescent="0.45">
      <c r="A97" s="56">
        <v>87</v>
      </c>
      <c r="B97" s="57" t="str">
        <f>'Характеристика объектов'!B112</f>
        <v>Лисинское сельское поселение</v>
      </c>
      <c r="C97" s="57" t="str">
        <f>'Характеристика объектов'!C112</f>
        <v>Капитальный ремонт участков сетей водоснабжения п. Лисино-Корпус</v>
      </c>
      <c r="D97" s="26" t="s">
        <v>38</v>
      </c>
      <c r="E97" s="26" t="s">
        <v>38</v>
      </c>
      <c r="F97" s="27" t="s">
        <v>231</v>
      </c>
      <c r="G97" s="27" t="s">
        <v>39</v>
      </c>
      <c r="H97" s="26" t="s">
        <v>46</v>
      </c>
      <c r="I97" s="26" t="s">
        <v>38</v>
      </c>
    </row>
    <row r="98" spans="1:9" ht="61.5" x14ac:dyDescent="0.45">
      <c r="A98" s="56">
        <v>88</v>
      </c>
      <c r="B98" s="57" t="str">
        <f>'Характеристика объектов'!B113</f>
        <v>Лисинское сельское поселение</v>
      </c>
      <c r="C98" s="57" t="str">
        <f>'Характеристика объектов'!C113</f>
        <v xml:space="preserve">Капитальный ремонт водопровода 
п. Лисино-Корпус от АС 
от ул. Кравчинского, д. 5 до ул. Арнольда, 
д. 4 с переключением 5 абонентов </v>
      </c>
      <c r="D98" s="26" t="s">
        <v>38</v>
      </c>
      <c r="E98" s="26" t="s">
        <v>38</v>
      </c>
      <c r="F98" s="27" t="s">
        <v>230</v>
      </c>
      <c r="G98" s="27" t="s">
        <v>53</v>
      </c>
      <c r="H98" s="26" t="s">
        <v>45</v>
      </c>
      <c r="I98" s="26" t="s">
        <v>38</v>
      </c>
    </row>
    <row r="99" spans="1:9" ht="107.65" x14ac:dyDescent="0.45">
      <c r="A99" s="56">
        <v>89</v>
      </c>
      <c r="B99" s="57" t="str">
        <f>'Характеристика объектов'!B114</f>
        <v>Любанское сельское поселение</v>
      </c>
      <c r="C99" s="57" t="str">
        <f>'Характеристика объектов'!C114</f>
        <v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v>
      </c>
      <c r="D99" s="26" t="s">
        <v>38</v>
      </c>
      <c r="E99" s="26" t="s">
        <v>38</v>
      </c>
      <c r="F99" s="27" t="s">
        <v>231</v>
      </c>
      <c r="G99" s="27" t="s">
        <v>39</v>
      </c>
      <c r="H99" s="26" t="s">
        <v>46</v>
      </c>
      <c r="I99" s="26" t="s">
        <v>38</v>
      </c>
    </row>
    <row r="100" spans="1:9" ht="37.15" customHeight="1" x14ac:dyDescent="0.45">
      <c r="A100" s="56">
        <v>90</v>
      </c>
      <c r="B100" s="57" t="str">
        <f>'Характеристика объектов'!B115</f>
        <v>Любанское сельское поселение</v>
      </c>
      <c r="C100" s="57" t="str">
        <f>'Характеристика объектов'!C115</f>
        <v xml:space="preserve">Капитальный ремонт водопровода 
д. Коркино от АС № 5 до ул. Центральная </v>
      </c>
      <c r="D100" s="26" t="s">
        <v>38</v>
      </c>
      <c r="E100" s="26" t="s">
        <v>38</v>
      </c>
      <c r="F100" s="27" t="s">
        <v>230</v>
      </c>
      <c r="G100" s="27" t="s">
        <v>53</v>
      </c>
      <c r="H100" s="26" t="s">
        <v>45</v>
      </c>
      <c r="I100" s="26" t="s">
        <v>38</v>
      </c>
    </row>
    <row r="101" spans="1:9" ht="61.5" x14ac:dyDescent="0.45">
      <c r="A101" s="56">
        <v>91</v>
      </c>
      <c r="B101" s="57" t="str">
        <f>'Характеристика объектов'!B116</f>
        <v>Тельмановское сельское поселение</v>
      </c>
      <c r="C101" s="57" t="str">
        <f>'Характеристика объектов'!C116</f>
        <v xml:space="preserve">Капитальный ремонт водопровода 
от ООО "Интерформ" (М11) 
в п. Войскорово до д. Ям-Ижора, 
ул. Ленинградская   </v>
      </c>
      <c r="D101" s="26" t="s">
        <v>38</v>
      </c>
      <c r="E101" s="26" t="s">
        <v>38</v>
      </c>
      <c r="F101" s="27" t="s">
        <v>230</v>
      </c>
      <c r="G101" s="27" t="s">
        <v>53</v>
      </c>
      <c r="H101" s="26" t="s">
        <v>45</v>
      </c>
      <c r="I101" s="26" t="s">
        <v>38</v>
      </c>
    </row>
    <row r="102" spans="1:9" ht="46.15" x14ac:dyDescent="0.45">
      <c r="A102" s="56">
        <v>92</v>
      </c>
      <c r="B102" s="57" t="str">
        <f>'Характеристика объектов'!B117</f>
        <v>Тельмановское сельское поселение</v>
      </c>
      <c r="C102" s="57" t="str">
        <f>'Характеристика объектов'!C117</f>
        <v xml:space="preserve">Капитальный ремонт водопровода 
от ООО "БСТ" до водопроводной колонки 
в д. Пионер  </v>
      </c>
      <c r="D102" s="26" t="s">
        <v>38</v>
      </c>
      <c r="E102" s="26" t="s">
        <v>38</v>
      </c>
      <c r="F102" s="27" t="s">
        <v>230</v>
      </c>
      <c r="G102" s="27" t="s">
        <v>53</v>
      </c>
      <c r="H102" s="26" t="s">
        <v>45</v>
      </c>
      <c r="I102" s="26" t="s">
        <v>38</v>
      </c>
    </row>
    <row r="103" spans="1:9" ht="30.75" x14ac:dyDescent="0.45">
      <c r="A103" s="56">
        <v>93</v>
      </c>
      <c r="B103" s="57" t="s">
        <v>224</v>
      </c>
      <c r="C103" s="57" t="s">
        <v>225</v>
      </c>
      <c r="D103" s="26" t="s">
        <v>38</v>
      </c>
      <c r="E103" s="26" t="s">
        <v>38</v>
      </c>
      <c r="F103" s="27" t="s">
        <v>230</v>
      </c>
      <c r="G103" s="27" t="s">
        <v>53</v>
      </c>
      <c r="H103" s="26" t="s">
        <v>45</v>
      </c>
      <c r="I103" s="26" t="s">
        <v>38</v>
      </c>
    </row>
    <row r="104" spans="1:9" ht="64.5" customHeight="1" x14ac:dyDescent="0.45">
      <c r="A104" s="56">
        <v>94</v>
      </c>
      <c r="B104" s="57" t="str">
        <f>'Характеристика объектов'!B119</f>
        <v>Форносовское городское поселение</v>
      </c>
      <c r="C104" s="57" t="str">
        <f>'Характеристика объектов'!C119</f>
        <v xml:space="preserve">Капитальный ремонт водопровода 
г.п. Форносово, от ул. Круговая, д. 13 
до пер. Комсомольский, д. 7, 
с переподключением  </v>
      </c>
      <c r="D104" s="26" t="s">
        <v>38</v>
      </c>
      <c r="E104" s="26" t="s">
        <v>38</v>
      </c>
      <c r="F104" s="27" t="s">
        <v>230</v>
      </c>
      <c r="G104" s="27" t="s">
        <v>53</v>
      </c>
      <c r="H104" s="26" t="s">
        <v>45</v>
      </c>
      <c r="I104" s="26" t="s">
        <v>38</v>
      </c>
    </row>
    <row r="105" spans="1:9" ht="51" customHeight="1" x14ac:dyDescent="0.45">
      <c r="A105" s="56">
        <v>95</v>
      </c>
      <c r="B105" s="57" t="str">
        <f>'Характеристика объектов'!B122</f>
        <v>Никольское городское поселение</v>
      </c>
      <c r="C105" s="57" t="str">
        <f>'Характеристика объектов'!C122</f>
        <v>Ремонт участка тепловой ТС и ГВС 
от ТК-12 до ТК-13 –  детский сад 
в г.п. Никольский</v>
      </c>
      <c r="D105" s="27" t="s">
        <v>38</v>
      </c>
      <c r="E105" s="27" t="s">
        <v>38</v>
      </c>
      <c r="F105" s="27" t="s">
        <v>44</v>
      </c>
      <c r="G105" s="27" t="s">
        <v>47</v>
      </c>
      <c r="H105" s="27" t="s">
        <v>51</v>
      </c>
      <c r="I105" s="27" t="s">
        <v>52</v>
      </c>
    </row>
    <row r="106" spans="1:9" ht="33.75" customHeight="1" x14ac:dyDescent="0.45">
      <c r="A106" s="56">
        <v>96</v>
      </c>
      <c r="B106" s="57" t="str">
        <f>'Характеристика объектов'!B123</f>
        <v>Никольское городское поселение</v>
      </c>
      <c r="C106" s="57" t="str">
        <f>'Характеристика объектов'!C123</f>
        <v>Ремонт участка ТС и ГВС от ТК-10 
до ТК-21 в г.п. Никольский</v>
      </c>
      <c r="D106" s="27" t="s">
        <v>38</v>
      </c>
      <c r="E106" s="27" t="s">
        <v>38</v>
      </c>
      <c r="F106" s="27" t="s">
        <v>44</v>
      </c>
      <c r="G106" s="27" t="s">
        <v>47</v>
      </c>
      <c r="H106" s="27" t="s">
        <v>51</v>
      </c>
      <c r="I106" s="27" t="s">
        <v>52</v>
      </c>
    </row>
    <row r="107" spans="1:9" ht="54" customHeight="1" x14ac:dyDescent="0.45">
      <c r="A107" s="56">
        <v>97</v>
      </c>
      <c r="B107" s="57" t="str">
        <f>'Характеристика объектов'!B124</f>
        <v>Никольское городское поселение</v>
      </c>
      <c r="C107" s="57" t="str">
        <f>'Характеристика объектов'!C124</f>
        <v>Ремонт участка ТС и ГВС от ТК-8Г 
до ул. Новая, д. 16А в г.п. Никольский</v>
      </c>
      <c r="D107" s="27" t="s">
        <v>38</v>
      </c>
      <c r="E107" s="27" t="s">
        <v>38</v>
      </c>
      <c r="F107" s="27" t="s">
        <v>44</v>
      </c>
      <c r="G107" s="27" t="s">
        <v>47</v>
      </c>
      <c r="H107" s="27" t="s">
        <v>51</v>
      </c>
      <c r="I107" s="27" t="s">
        <v>52</v>
      </c>
    </row>
  </sheetData>
  <mergeCells count="4">
    <mergeCell ref="A5:I5"/>
    <mergeCell ref="A7:I7"/>
    <mergeCell ref="A6:I6"/>
    <mergeCell ref="H1:I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differentFirst="1">
    <oddHeader>&amp;C&amp;P</oddHeader>
  </headerFooter>
  <rowBreaks count="8" manualBreakCount="8">
    <brk id="15" max="8" man="1"/>
    <brk id="24" max="8" man="1"/>
    <brk id="35" max="8" man="1"/>
    <brk id="52" max="8" man="1"/>
    <brk id="66" max="8" man="1"/>
    <brk id="75" max="8" man="1"/>
    <brk id="85" max="8" man="1"/>
    <brk id="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124"/>
  <sheetViews>
    <sheetView view="pageLayout" topLeftCell="A114" zoomScale="70" zoomScaleNormal="70" zoomScaleSheetLayoutView="55" zoomScalePageLayoutView="70" workbookViewId="0">
      <selection activeCell="F100" sqref="F100"/>
    </sheetView>
  </sheetViews>
  <sheetFormatPr defaultColWidth="32.265625" defaultRowHeight="15" x14ac:dyDescent="0.4"/>
  <cols>
    <col min="1" max="1" width="3.86328125" style="18" customWidth="1"/>
    <col min="2" max="2" width="24.3984375" style="19" customWidth="1"/>
    <col min="3" max="3" width="41.33203125" style="19" customWidth="1"/>
    <col min="4" max="4" width="32.265625" style="19"/>
    <col min="5" max="5" width="17.3984375" style="19" customWidth="1"/>
    <col min="6" max="6" width="17.1328125" style="20" customWidth="1"/>
    <col min="7" max="7" width="18.86328125" style="20" customWidth="1"/>
    <col min="8" max="8" width="12.86328125" style="20" customWidth="1"/>
    <col min="9" max="9" width="13.1328125" style="20" customWidth="1"/>
    <col min="10" max="10" width="16.3984375" style="20" customWidth="1"/>
    <col min="11" max="11" width="17.265625" style="20" customWidth="1"/>
    <col min="12" max="12" width="20.59765625" style="19" customWidth="1"/>
    <col min="13" max="16384" width="32.265625" style="2"/>
  </cols>
  <sheetData>
    <row r="1" spans="1:12" ht="17.649999999999999" x14ac:dyDescent="0.45">
      <c r="A1" s="11"/>
      <c r="B1" s="12"/>
      <c r="C1" s="12"/>
      <c r="D1" s="12"/>
      <c r="E1" s="12"/>
      <c r="F1" s="13"/>
      <c r="G1" s="13"/>
      <c r="H1" s="13"/>
      <c r="I1" s="88"/>
      <c r="J1" s="88"/>
      <c r="K1" s="88"/>
      <c r="L1" s="88"/>
    </row>
    <row r="2" spans="1:12" ht="56.25" customHeight="1" x14ac:dyDescent="0.45">
      <c r="A2" s="11"/>
      <c r="B2" s="12"/>
      <c r="C2" s="12"/>
      <c r="D2" s="12"/>
      <c r="E2" s="12"/>
      <c r="F2" s="13"/>
      <c r="G2" s="13"/>
      <c r="H2" s="13"/>
      <c r="I2" s="78"/>
      <c r="J2" s="78"/>
      <c r="K2" s="92" t="s">
        <v>373</v>
      </c>
      <c r="L2" s="92"/>
    </row>
    <row r="3" spans="1:12" ht="26.25" customHeight="1" x14ac:dyDescent="0.45">
      <c r="A3" s="11"/>
      <c r="B3" s="12"/>
      <c r="C3" s="12"/>
      <c r="D3" s="12"/>
      <c r="E3" s="12"/>
      <c r="F3" s="13"/>
      <c r="G3" s="13"/>
      <c r="H3" s="13"/>
      <c r="I3" s="13"/>
      <c r="J3" s="14"/>
      <c r="K3" s="14"/>
      <c r="L3" s="15"/>
    </row>
    <row r="4" spans="1:12" ht="17.649999999999999" x14ac:dyDescent="0.5">
      <c r="A4" s="90" t="s">
        <v>369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7.649999999999999" x14ac:dyDescent="0.5">
      <c r="A5" s="90" t="s">
        <v>368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7" spans="1:12" ht="47.25" customHeight="1" x14ac:dyDescent="0.4">
      <c r="A7" s="91" t="s">
        <v>0</v>
      </c>
      <c r="B7" s="89" t="s">
        <v>6</v>
      </c>
      <c r="C7" s="89" t="s">
        <v>7</v>
      </c>
      <c r="D7" s="89" t="s">
        <v>232</v>
      </c>
      <c r="E7" s="89" t="s">
        <v>1</v>
      </c>
      <c r="F7" s="89" t="s">
        <v>290</v>
      </c>
      <c r="G7" s="89" t="s">
        <v>8</v>
      </c>
      <c r="H7" s="89" t="s">
        <v>9</v>
      </c>
      <c r="I7" s="89"/>
      <c r="J7" s="89" t="s">
        <v>2</v>
      </c>
      <c r="K7" s="89"/>
      <c r="L7" s="89" t="s">
        <v>3</v>
      </c>
    </row>
    <row r="8" spans="1:12" ht="78" customHeight="1" x14ac:dyDescent="0.4">
      <c r="A8" s="91"/>
      <c r="B8" s="89"/>
      <c r="C8" s="89"/>
      <c r="D8" s="89"/>
      <c r="E8" s="89"/>
      <c r="F8" s="89"/>
      <c r="G8" s="89"/>
      <c r="H8" s="10" t="s">
        <v>4</v>
      </c>
      <c r="I8" s="10" t="s">
        <v>5</v>
      </c>
      <c r="J8" s="10" t="s">
        <v>233</v>
      </c>
      <c r="K8" s="10" t="s">
        <v>234</v>
      </c>
      <c r="L8" s="89"/>
    </row>
    <row r="9" spans="1:12" ht="15.4" x14ac:dyDescent="0.4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7">
        <v>12</v>
      </c>
    </row>
    <row r="10" spans="1:12" ht="15.4" x14ac:dyDescent="0.4">
      <c r="A10" s="94" t="s">
        <v>236</v>
      </c>
      <c r="B10" s="94"/>
      <c r="C10" s="94"/>
      <c r="D10" s="94"/>
      <c r="E10" s="94"/>
      <c r="F10" s="94"/>
      <c r="G10" s="94"/>
      <c r="H10" s="7" t="s">
        <v>29</v>
      </c>
      <c r="I10" s="8">
        <f>I11+I120</f>
        <v>215.83399999999997</v>
      </c>
      <c r="J10" s="8">
        <f>J11+J120</f>
        <v>3300831.1999999997</v>
      </c>
      <c r="K10" s="8">
        <f>K11+K120</f>
        <v>1402800</v>
      </c>
      <c r="L10" s="16" t="s">
        <v>235</v>
      </c>
    </row>
    <row r="11" spans="1:12" ht="15.4" x14ac:dyDescent="0.4">
      <c r="A11" s="94" t="s">
        <v>237</v>
      </c>
      <c r="B11" s="94"/>
      <c r="C11" s="94"/>
      <c r="D11" s="94"/>
      <c r="E11" s="94"/>
      <c r="F11" s="94"/>
      <c r="G11" s="94"/>
      <c r="H11" s="7" t="s">
        <v>29</v>
      </c>
      <c r="I11" s="8">
        <f>I12+I17+I27+I36+I43+I45+I47+I69+I81+I90+I101+I105+I111+I67</f>
        <v>212.36999999999998</v>
      </c>
      <c r="J11" s="8">
        <f t="shared" ref="J11:K11" si="0">J12+J17+J27+J36+J43+J45+J47+J69+J81+J90+J101+J105+J111+J67</f>
        <v>3288126.92</v>
      </c>
      <c r="K11" s="8">
        <f t="shared" si="0"/>
        <v>1397402</v>
      </c>
      <c r="L11" s="16" t="s">
        <v>235</v>
      </c>
    </row>
    <row r="12" spans="1:12" ht="15.4" x14ac:dyDescent="0.4">
      <c r="A12" s="94" t="s">
        <v>238</v>
      </c>
      <c r="B12" s="94"/>
      <c r="C12" s="94"/>
      <c r="D12" s="94"/>
      <c r="E12" s="94"/>
      <c r="F12" s="94"/>
      <c r="G12" s="94"/>
      <c r="H12" s="7" t="s">
        <v>29</v>
      </c>
      <c r="I12" s="8">
        <f>SUM(I13:I16)</f>
        <v>4.07</v>
      </c>
      <c r="J12" s="8">
        <f>SUM(J13:J16)</f>
        <v>62988.13</v>
      </c>
      <c r="K12" s="8">
        <f>SUM(K13:K16)</f>
        <v>26768</v>
      </c>
      <c r="L12" s="9"/>
    </row>
    <row r="13" spans="1:12" ht="92.25" x14ac:dyDescent="0.4">
      <c r="A13" s="10">
        <v>1</v>
      </c>
      <c r="B13" s="17" t="s">
        <v>56</v>
      </c>
      <c r="C13" s="28" t="s">
        <v>240</v>
      </c>
      <c r="D13" s="9" t="s">
        <v>129</v>
      </c>
      <c r="E13" s="10" t="s">
        <v>36</v>
      </c>
      <c r="F13" s="10" t="s">
        <v>37</v>
      </c>
      <c r="G13" s="10" t="s">
        <v>41</v>
      </c>
      <c r="H13" s="7" t="s">
        <v>29</v>
      </c>
      <c r="I13" s="8">
        <v>1.1000000000000001</v>
      </c>
      <c r="J13" s="8">
        <v>17023.82</v>
      </c>
      <c r="K13" s="8">
        <v>7235</v>
      </c>
      <c r="L13" s="9" t="s">
        <v>40</v>
      </c>
    </row>
    <row r="14" spans="1:12" ht="92.25" x14ac:dyDescent="0.4">
      <c r="A14" s="10">
        <v>2</v>
      </c>
      <c r="B14" s="9" t="s">
        <v>56</v>
      </c>
      <c r="C14" s="9" t="s">
        <v>370</v>
      </c>
      <c r="D14" s="9" t="s">
        <v>199</v>
      </c>
      <c r="E14" s="10" t="s">
        <v>36</v>
      </c>
      <c r="F14" s="10" t="s">
        <v>37</v>
      </c>
      <c r="G14" s="10" t="s">
        <v>41</v>
      </c>
      <c r="H14" s="7" t="s">
        <v>29</v>
      </c>
      <c r="I14" s="8">
        <v>1.8</v>
      </c>
      <c r="J14" s="8">
        <v>27857.16</v>
      </c>
      <c r="K14" s="8">
        <v>11839</v>
      </c>
      <c r="L14" s="9" t="s">
        <v>40</v>
      </c>
    </row>
    <row r="15" spans="1:12" ht="92.25" x14ac:dyDescent="0.4">
      <c r="A15" s="10">
        <v>3</v>
      </c>
      <c r="B15" s="9" t="s">
        <v>57</v>
      </c>
      <c r="C15" s="82" t="s">
        <v>241</v>
      </c>
      <c r="D15" s="82" t="s">
        <v>385</v>
      </c>
      <c r="E15" s="10" t="s">
        <v>36</v>
      </c>
      <c r="F15" s="10" t="s">
        <v>37</v>
      </c>
      <c r="G15" s="10" t="s">
        <v>41</v>
      </c>
      <c r="H15" s="7" t="s">
        <v>29</v>
      </c>
      <c r="I15" s="8">
        <v>0.55000000000000004</v>
      </c>
      <c r="J15" s="8">
        <v>8511.91</v>
      </c>
      <c r="K15" s="8">
        <v>3617</v>
      </c>
      <c r="L15" s="9" t="s">
        <v>40</v>
      </c>
    </row>
    <row r="16" spans="1:12" ht="92.25" x14ac:dyDescent="0.4">
      <c r="A16" s="10">
        <v>4</v>
      </c>
      <c r="B16" s="9" t="s">
        <v>55</v>
      </c>
      <c r="C16" s="9" t="s">
        <v>242</v>
      </c>
      <c r="D16" s="82" t="s">
        <v>130</v>
      </c>
      <c r="E16" s="10" t="s">
        <v>36</v>
      </c>
      <c r="F16" s="10" t="s">
        <v>37</v>
      </c>
      <c r="G16" s="10" t="s">
        <v>41</v>
      </c>
      <c r="H16" s="7" t="s">
        <v>29</v>
      </c>
      <c r="I16" s="8">
        <v>0.62</v>
      </c>
      <c r="J16" s="8">
        <v>9595.24</v>
      </c>
      <c r="K16" s="8">
        <v>4077</v>
      </c>
      <c r="L16" s="9" t="s">
        <v>40</v>
      </c>
    </row>
    <row r="17" spans="1:12" s="44" customFormat="1" ht="15.4" x14ac:dyDescent="0.45">
      <c r="A17" s="94" t="s">
        <v>243</v>
      </c>
      <c r="B17" s="94"/>
      <c r="C17" s="94"/>
      <c r="D17" s="94"/>
      <c r="E17" s="94"/>
      <c r="F17" s="94"/>
      <c r="G17" s="94"/>
      <c r="H17" s="7" t="s">
        <v>29</v>
      </c>
      <c r="I17" s="8">
        <f>SUM(I18:I26)</f>
        <v>13.549999999999999</v>
      </c>
      <c r="J17" s="8">
        <f t="shared" ref="J17:K17" si="1">SUM(J18:J26)</f>
        <v>209702.68000000002</v>
      </c>
      <c r="K17" s="8">
        <f t="shared" si="1"/>
        <v>89118</v>
      </c>
      <c r="L17" s="9"/>
    </row>
    <row r="18" spans="1:12" ht="97.15" customHeight="1" x14ac:dyDescent="0.4">
      <c r="A18" s="10">
        <v>5</v>
      </c>
      <c r="B18" s="9" t="s">
        <v>128</v>
      </c>
      <c r="C18" s="9" t="s">
        <v>350</v>
      </c>
      <c r="D18" s="9" t="s">
        <v>131</v>
      </c>
      <c r="E18" s="10" t="s">
        <v>36</v>
      </c>
      <c r="F18" s="10" t="s">
        <v>37</v>
      </c>
      <c r="G18" s="10" t="s">
        <v>41</v>
      </c>
      <c r="H18" s="7" t="s">
        <v>29</v>
      </c>
      <c r="I18" s="8">
        <v>0.5</v>
      </c>
      <c r="J18" s="8">
        <v>7738.1</v>
      </c>
      <c r="K18" s="8">
        <v>3288</v>
      </c>
      <c r="L18" s="9" t="s">
        <v>40</v>
      </c>
    </row>
    <row r="19" spans="1:12" ht="92.25" x14ac:dyDescent="0.4">
      <c r="A19" s="10">
        <v>6</v>
      </c>
      <c r="B19" s="9" t="s">
        <v>127</v>
      </c>
      <c r="C19" s="9" t="s">
        <v>295</v>
      </c>
      <c r="D19" s="9" t="s">
        <v>132</v>
      </c>
      <c r="E19" s="10" t="s">
        <v>36</v>
      </c>
      <c r="F19" s="10" t="s">
        <v>37</v>
      </c>
      <c r="G19" s="10" t="s">
        <v>41</v>
      </c>
      <c r="H19" s="7" t="s">
        <v>29</v>
      </c>
      <c r="I19" s="8">
        <v>3.3</v>
      </c>
      <c r="J19" s="8">
        <v>51071.63</v>
      </c>
      <c r="K19" s="8">
        <v>21705</v>
      </c>
      <c r="L19" s="9" t="s">
        <v>40</v>
      </c>
    </row>
    <row r="20" spans="1:12" ht="92.25" x14ac:dyDescent="0.4">
      <c r="A20" s="10">
        <v>7</v>
      </c>
      <c r="B20" s="17" t="s">
        <v>127</v>
      </c>
      <c r="C20" s="82" t="s">
        <v>386</v>
      </c>
      <c r="D20" s="9" t="s">
        <v>132</v>
      </c>
      <c r="E20" s="10" t="s">
        <v>36</v>
      </c>
      <c r="F20" s="10" t="s">
        <v>37</v>
      </c>
      <c r="G20" s="10" t="s">
        <v>41</v>
      </c>
      <c r="H20" s="7" t="s">
        <v>29</v>
      </c>
      <c r="I20" s="8">
        <v>1.2</v>
      </c>
      <c r="J20" s="8">
        <v>18571.439999999999</v>
      </c>
      <c r="K20" s="8">
        <v>7892</v>
      </c>
      <c r="L20" s="9" t="s">
        <v>40</v>
      </c>
    </row>
    <row r="21" spans="1:12" ht="92.25" x14ac:dyDescent="0.4">
      <c r="A21" s="10">
        <v>8</v>
      </c>
      <c r="B21" s="9" t="s">
        <v>126</v>
      </c>
      <c r="C21" s="9" t="s">
        <v>244</v>
      </c>
      <c r="D21" s="9" t="s">
        <v>133</v>
      </c>
      <c r="E21" s="10" t="s">
        <v>36</v>
      </c>
      <c r="F21" s="10" t="s">
        <v>37</v>
      </c>
      <c r="G21" s="10" t="s">
        <v>41</v>
      </c>
      <c r="H21" s="7" t="s">
        <v>29</v>
      </c>
      <c r="I21" s="8">
        <v>0.85</v>
      </c>
      <c r="J21" s="8">
        <v>13154.77</v>
      </c>
      <c r="K21" s="8">
        <v>5590</v>
      </c>
      <c r="L21" s="9" t="s">
        <v>40</v>
      </c>
    </row>
    <row r="22" spans="1:12" ht="92.25" x14ac:dyDescent="0.4">
      <c r="A22" s="10">
        <v>9</v>
      </c>
      <c r="B22" s="9" t="s">
        <v>125</v>
      </c>
      <c r="C22" s="84" t="s">
        <v>245</v>
      </c>
      <c r="D22" s="83" t="s">
        <v>134</v>
      </c>
      <c r="E22" s="10" t="s">
        <v>36</v>
      </c>
      <c r="F22" s="10" t="s">
        <v>37</v>
      </c>
      <c r="G22" s="10" t="s">
        <v>41</v>
      </c>
      <c r="H22" s="7" t="s">
        <v>29</v>
      </c>
      <c r="I22" s="8">
        <v>1.2</v>
      </c>
      <c r="J22" s="8">
        <v>18571.439999999999</v>
      </c>
      <c r="K22" s="8">
        <v>7892</v>
      </c>
      <c r="L22" s="9" t="s">
        <v>40</v>
      </c>
    </row>
    <row r="23" spans="1:12" ht="107.65" x14ac:dyDescent="0.4">
      <c r="A23" s="10">
        <v>10</v>
      </c>
      <c r="B23" s="9" t="s">
        <v>124</v>
      </c>
      <c r="C23" s="82" t="s">
        <v>302</v>
      </c>
      <c r="D23" s="9" t="s">
        <v>135</v>
      </c>
      <c r="E23" s="10" t="s">
        <v>36</v>
      </c>
      <c r="F23" s="10" t="s">
        <v>37</v>
      </c>
      <c r="G23" s="10" t="s">
        <v>41</v>
      </c>
      <c r="H23" s="7" t="s">
        <v>29</v>
      </c>
      <c r="I23" s="8">
        <v>2.5</v>
      </c>
      <c r="J23" s="8">
        <v>38690.5</v>
      </c>
      <c r="K23" s="8">
        <v>16443</v>
      </c>
      <c r="L23" s="9" t="s">
        <v>40</v>
      </c>
    </row>
    <row r="24" spans="1:12" ht="92.25" x14ac:dyDescent="0.4">
      <c r="A24" s="10">
        <v>11</v>
      </c>
      <c r="B24" s="9" t="s">
        <v>123</v>
      </c>
      <c r="C24" s="9" t="s">
        <v>59</v>
      </c>
      <c r="D24" s="9" t="s">
        <v>136</v>
      </c>
      <c r="E24" s="10" t="s">
        <v>36</v>
      </c>
      <c r="F24" s="10" t="s">
        <v>37</v>
      </c>
      <c r="G24" s="10" t="s">
        <v>41</v>
      </c>
      <c r="H24" s="7" t="s">
        <v>29</v>
      </c>
      <c r="I24" s="8">
        <v>1.7</v>
      </c>
      <c r="J24" s="8">
        <v>26309.54</v>
      </c>
      <c r="K24" s="8">
        <v>11181</v>
      </c>
      <c r="L24" s="9" t="s">
        <v>40</v>
      </c>
    </row>
    <row r="25" spans="1:12" s="45" customFormat="1" ht="92.25" x14ac:dyDescent="0.45">
      <c r="A25" s="10">
        <v>12</v>
      </c>
      <c r="B25" s="9" t="s">
        <v>226</v>
      </c>
      <c r="C25" s="9" t="s">
        <v>246</v>
      </c>
      <c r="D25" s="9" t="s">
        <v>200</v>
      </c>
      <c r="E25" s="10" t="s">
        <v>36</v>
      </c>
      <c r="F25" s="10" t="s">
        <v>37</v>
      </c>
      <c r="G25" s="10" t="s">
        <v>41</v>
      </c>
      <c r="H25" s="7" t="s">
        <v>29</v>
      </c>
      <c r="I25" s="8">
        <v>1.7</v>
      </c>
      <c r="J25" s="8">
        <v>26309.54</v>
      </c>
      <c r="K25" s="8">
        <v>11181</v>
      </c>
      <c r="L25" s="9" t="s">
        <v>40</v>
      </c>
    </row>
    <row r="26" spans="1:12" s="45" customFormat="1" ht="92.25" x14ac:dyDescent="0.45">
      <c r="A26" s="10">
        <v>13</v>
      </c>
      <c r="B26" s="9" t="s">
        <v>122</v>
      </c>
      <c r="C26" s="9" t="s">
        <v>351</v>
      </c>
      <c r="D26" s="9" t="s">
        <v>137</v>
      </c>
      <c r="E26" s="10" t="s">
        <v>36</v>
      </c>
      <c r="F26" s="10" t="s">
        <v>37</v>
      </c>
      <c r="G26" s="10" t="s">
        <v>41</v>
      </c>
      <c r="H26" s="7" t="s">
        <v>29</v>
      </c>
      <c r="I26" s="8">
        <v>0.6</v>
      </c>
      <c r="J26" s="8">
        <v>9285.7199999999993</v>
      </c>
      <c r="K26" s="8">
        <v>3946</v>
      </c>
      <c r="L26" s="9" t="s">
        <v>40</v>
      </c>
    </row>
    <row r="27" spans="1:12" s="46" customFormat="1" ht="15.4" x14ac:dyDescent="0.45">
      <c r="A27" s="104" t="s">
        <v>247</v>
      </c>
      <c r="B27" s="104"/>
      <c r="C27" s="104"/>
      <c r="D27" s="104"/>
      <c r="E27" s="104"/>
      <c r="F27" s="104"/>
      <c r="G27" s="104"/>
      <c r="H27" s="42" t="s">
        <v>29</v>
      </c>
      <c r="I27" s="43">
        <f>SUM(I28:I35)</f>
        <v>67.319999999999993</v>
      </c>
      <c r="J27" s="43">
        <f>SUM(J28:J35)</f>
        <v>1041968.4999999998</v>
      </c>
      <c r="K27" s="43">
        <f>SUM(K28:K35)</f>
        <v>442832</v>
      </c>
      <c r="L27" s="41"/>
    </row>
    <row r="28" spans="1:12" s="45" customFormat="1" ht="92.25" x14ac:dyDescent="0.45">
      <c r="A28" s="10">
        <v>14</v>
      </c>
      <c r="B28" s="9" t="s">
        <v>201</v>
      </c>
      <c r="C28" s="9" t="s">
        <v>248</v>
      </c>
      <c r="D28" s="9" t="s">
        <v>249</v>
      </c>
      <c r="E28" s="10" t="s">
        <v>36</v>
      </c>
      <c r="F28" s="10" t="s">
        <v>37</v>
      </c>
      <c r="G28" s="10" t="s">
        <v>41</v>
      </c>
      <c r="H28" s="7" t="s">
        <v>29</v>
      </c>
      <c r="I28" s="8">
        <v>2.85</v>
      </c>
      <c r="J28" s="8">
        <v>44122.65</v>
      </c>
      <c r="K28" s="8">
        <v>18752</v>
      </c>
      <c r="L28" s="9" t="s">
        <v>40</v>
      </c>
    </row>
    <row r="29" spans="1:12" s="45" customFormat="1" ht="92.25" x14ac:dyDescent="0.45">
      <c r="A29" s="10">
        <v>15</v>
      </c>
      <c r="B29" s="9" t="s">
        <v>207</v>
      </c>
      <c r="C29" s="84" t="s">
        <v>352</v>
      </c>
      <c r="D29" s="84" t="s">
        <v>208</v>
      </c>
      <c r="E29" s="10" t="s">
        <v>36</v>
      </c>
      <c r="F29" s="10" t="s">
        <v>37</v>
      </c>
      <c r="G29" s="10" t="s">
        <v>41</v>
      </c>
      <c r="H29" s="7" t="s">
        <v>29</v>
      </c>
      <c r="I29" s="8">
        <v>8.8000000000000007</v>
      </c>
      <c r="J29" s="8">
        <v>136190.56</v>
      </c>
      <c r="K29" s="8">
        <v>57880</v>
      </c>
      <c r="L29" s="9" t="s">
        <v>40</v>
      </c>
    </row>
    <row r="30" spans="1:12" s="45" customFormat="1" ht="92.25" x14ac:dyDescent="0.45">
      <c r="A30" s="10">
        <v>16</v>
      </c>
      <c r="B30" s="9" t="s">
        <v>228</v>
      </c>
      <c r="C30" s="9" t="s">
        <v>203</v>
      </c>
      <c r="D30" s="9" t="s">
        <v>353</v>
      </c>
      <c r="E30" s="10" t="s">
        <v>36</v>
      </c>
      <c r="F30" s="10" t="s">
        <v>37</v>
      </c>
      <c r="G30" s="10" t="s">
        <v>41</v>
      </c>
      <c r="H30" s="7" t="s">
        <v>29</v>
      </c>
      <c r="I30" s="8">
        <v>18</v>
      </c>
      <c r="J30" s="8">
        <v>278571.59999999998</v>
      </c>
      <c r="K30" s="8">
        <v>118392</v>
      </c>
      <c r="L30" s="9" t="s">
        <v>40</v>
      </c>
    </row>
    <row r="31" spans="1:12" s="45" customFormat="1" ht="94.5" customHeight="1" x14ac:dyDescent="0.45">
      <c r="A31" s="10">
        <v>17</v>
      </c>
      <c r="B31" s="9" t="s">
        <v>228</v>
      </c>
      <c r="C31" s="9" t="s">
        <v>250</v>
      </c>
      <c r="D31" s="9" t="s">
        <v>204</v>
      </c>
      <c r="E31" s="10" t="s">
        <v>36</v>
      </c>
      <c r="F31" s="10" t="s">
        <v>37</v>
      </c>
      <c r="G31" s="10" t="s">
        <v>41</v>
      </c>
      <c r="H31" s="7" t="s">
        <v>29</v>
      </c>
      <c r="I31" s="8">
        <v>0.42</v>
      </c>
      <c r="J31" s="8">
        <v>6500</v>
      </c>
      <c r="K31" s="8">
        <v>2762</v>
      </c>
      <c r="L31" s="9" t="s">
        <v>40</v>
      </c>
    </row>
    <row r="32" spans="1:12" s="45" customFormat="1" ht="96.75" customHeight="1" x14ac:dyDescent="0.45">
      <c r="A32" s="10">
        <v>18</v>
      </c>
      <c r="B32" s="9" t="s">
        <v>121</v>
      </c>
      <c r="C32" s="9" t="s">
        <v>60</v>
      </c>
      <c r="D32" s="9" t="s">
        <v>205</v>
      </c>
      <c r="E32" s="10" t="s">
        <v>36</v>
      </c>
      <c r="F32" s="10" t="s">
        <v>37</v>
      </c>
      <c r="G32" s="10" t="s">
        <v>41</v>
      </c>
      <c r="H32" s="7" t="s">
        <v>29</v>
      </c>
      <c r="I32" s="8">
        <v>6.9</v>
      </c>
      <c r="J32" s="8">
        <v>106880.82</v>
      </c>
      <c r="K32" s="8">
        <v>45424</v>
      </c>
      <c r="L32" s="9" t="s">
        <v>40</v>
      </c>
    </row>
    <row r="33" spans="1:12" s="45" customFormat="1" ht="93.75" customHeight="1" x14ac:dyDescent="0.45">
      <c r="A33" s="10">
        <v>19</v>
      </c>
      <c r="B33" s="9" t="s">
        <v>121</v>
      </c>
      <c r="C33" s="9" t="s">
        <v>209</v>
      </c>
      <c r="D33" s="9" t="s">
        <v>205</v>
      </c>
      <c r="E33" s="10" t="s">
        <v>36</v>
      </c>
      <c r="F33" s="10" t="s">
        <v>37</v>
      </c>
      <c r="G33" s="10" t="s">
        <v>41</v>
      </c>
      <c r="H33" s="7" t="s">
        <v>29</v>
      </c>
      <c r="I33" s="8">
        <v>13.4</v>
      </c>
      <c r="J33" s="8">
        <v>207381.08</v>
      </c>
      <c r="K33" s="8">
        <v>88136</v>
      </c>
      <c r="L33" s="9" t="s">
        <v>40</v>
      </c>
    </row>
    <row r="34" spans="1:12" s="45" customFormat="1" ht="92.25" customHeight="1" x14ac:dyDescent="0.45">
      <c r="A34" s="10">
        <v>20</v>
      </c>
      <c r="B34" s="9" t="s">
        <v>121</v>
      </c>
      <c r="C34" s="9" t="s">
        <v>251</v>
      </c>
      <c r="D34" s="9" t="s">
        <v>205</v>
      </c>
      <c r="E34" s="10" t="s">
        <v>36</v>
      </c>
      <c r="F34" s="10" t="s">
        <v>37</v>
      </c>
      <c r="G34" s="10" t="s">
        <v>41</v>
      </c>
      <c r="H34" s="7" t="s">
        <v>29</v>
      </c>
      <c r="I34" s="8">
        <v>13</v>
      </c>
      <c r="J34" s="8">
        <v>201190.6</v>
      </c>
      <c r="K34" s="8">
        <v>85506</v>
      </c>
      <c r="L34" s="9" t="s">
        <v>40</v>
      </c>
    </row>
    <row r="35" spans="1:12" s="45" customFormat="1" ht="95.25" customHeight="1" x14ac:dyDescent="0.45">
      <c r="A35" s="10">
        <v>21</v>
      </c>
      <c r="B35" s="9" t="s">
        <v>121</v>
      </c>
      <c r="C35" s="9" t="s">
        <v>354</v>
      </c>
      <c r="D35" s="9" t="s">
        <v>206</v>
      </c>
      <c r="E35" s="10" t="s">
        <v>36</v>
      </c>
      <c r="F35" s="10" t="s">
        <v>37</v>
      </c>
      <c r="G35" s="10" t="s">
        <v>41</v>
      </c>
      <c r="H35" s="7" t="s">
        <v>29</v>
      </c>
      <c r="I35" s="8">
        <v>3.95</v>
      </c>
      <c r="J35" s="8">
        <v>61131.19</v>
      </c>
      <c r="K35" s="8">
        <v>25980</v>
      </c>
      <c r="L35" s="9" t="s">
        <v>40</v>
      </c>
    </row>
    <row r="36" spans="1:12" ht="24.75" customHeight="1" x14ac:dyDescent="0.4">
      <c r="A36" s="105" t="s">
        <v>253</v>
      </c>
      <c r="B36" s="106"/>
      <c r="C36" s="106"/>
      <c r="D36" s="106"/>
      <c r="E36" s="106"/>
      <c r="F36" s="106"/>
      <c r="G36" s="107"/>
      <c r="H36" s="7" t="s">
        <v>29</v>
      </c>
      <c r="I36" s="8">
        <f>SUM(I37:I42)</f>
        <v>14.379999999999999</v>
      </c>
      <c r="J36" s="8">
        <f t="shared" ref="J36:K36" si="2">SUM(J37:J42)</f>
        <v>222548.22999999998</v>
      </c>
      <c r="K36" s="8">
        <f t="shared" si="2"/>
        <v>94580</v>
      </c>
      <c r="L36" s="9"/>
    </row>
    <row r="37" spans="1:12" s="45" customFormat="1" ht="97.5" customHeight="1" x14ac:dyDescent="0.45">
      <c r="A37" s="10">
        <v>22</v>
      </c>
      <c r="B37" s="9" t="s">
        <v>365</v>
      </c>
      <c r="C37" s="9" t="s">
        <v>362</v>
      </c>
      <c r="D37" s="9" t="s">
        <v>138</v>
      </c>
      <c r="E37" s="10" t="s">
        <v>36</v>
      </c>
      <c r="F37" s="10" t="s">
        <v>37</v>
      </c>
      <c r="G37" s="10" t="s">
        <v>41</v>
      </c>
      <c r="H37" s="7" t="s">
        <v>29</v>
      </c>
      <c r="I37" s="8">
        <v>2.7</v>
      </c>
      <c r="J37" s="8">
        <v>41785.879999999997</v>
      </c>
      <c r="K37" s="8">
        <v>17758</v>
      </c>
      <c r="L37" s="9" t="s">
        <v>40</v>
      </c>
    </row>
    <row r="38" spans="1:12" s="45" customFormat="1" ht="94.15" customHeight="1" x14ac:dyDescent="0.45">
      <c r="A38" s="10">
        <v>23</v>
      </c>
      <c r="B38" s="9" t="s">
        <v>366</v>
      </c>
      <c r="C38" s="9" t="s">
        <v>254</v>
      </c>
      <c r="D38" s="9" t="s">
        <v>139</v>
      </c>
      <c r="E38" s="10" t="s">
        <v>36</v>
      </c>
      <c r="F38" s="10" t="s">
        <v>37</v>
      </c>
      <c r="G38" s="10" t="s">
        <v>41</v>
      </c>
      <c r="H38" s="7" t="s">
        <v>29</v>
      </c>
      <c r="I38" s="8">
        <v>3.3</v>
      </c>
      <c r="J38" s="8">
        <v>51071.63</v>
      </c>
      <c r="K38" s="8">
        <v>21705</v>
      </c>
      <c r="L38" s="9" t="s">
        <v>40</v>
      </c>
    </row>
    <row r="39" spans="1:12" s="45" customFormat="1" ht="94.5" customHeight="1" x14ac:dyDescent="0.45">
      <c r="A39" s="10">
        <v>24</v>
      </c>
      <c r="B39" s="9" t="s">
        <v>119</v>
      </c>
      <c r="C39" s="9" t="s">
        <v>63</v>
      </c>
      <c r="D39" s="9" t="s">
        <v>140</v>
      </c>
      <c r="E39" s="10" t="s">
        <v>36</v>
      </c>
      <c r="F39" s="10" t="s">
        <v>37</v>
      </c>
      <c r="G39" s="10" t="s">
        <v>41</v>
      </c>
      <c r="H39" s="7" t="s">
        <v>29</v>
      </c>
      <c r="I39" s="8">
        <v>1</v>
      </c>
      <c r="J39" s="8">
        <v>15476.2</v>
      </c>
      <c r="K39" s="8">
        <v>6577</v>
      </c>
      <c r="L39" s="9" t="s">
        <v>40</v>
      </c>
    </row>
    <row r="40" spans="1:12" s="45" customFormat="1" ht="96.75" customHeight="1" x14ac:dyDescent="0.45">
      <c r="A40" s="10">
        <v>25</v>
      </c>
      <c r="B40" s="9" t="s">
        <v>120</v>
      </c>
      <c r="C40" s="9" t="s">
        <v>255</v>
      </c>
      <c r="D40" s="9" t="s">
        <v>394</v>
      </c>
      <c r="E40" s="10" t="s">
        <v>36</v>
      </c>
      <c r="F40" s="10" t="s">
        <v>37</v>
      </c>
      <c r="G40" s="10" t="s">
        <v>41</v>
      </c>
      <c r="H40" s="7" t="s">
        <v>29</v>
      </c>
      <c r="I40" s="8">
        <v>1</v>
      </c>
      <c r="J40" s="8">
        <v>15476.2</v>
      </c>
      <c r="K40" s="8">
        <v>6577</v>
      </c>
      <c r="L40" s="9" t="s">
        <v>40</v>
      </c>
    </row>
    <row r="41" spans="1:12" s="45" customFormat="1" ht="95.65" customHeight="1" x14ac:dyDescent="0.45">
      <c r="A41" s="10">
        <v>26</v>
      </c>
      <c r="B41" s="9" t="s">
        <v>141</v>
      </c>
      <c r="C41" s="9" t="s">
        <v>299</v>
      </c>
      <c r="D41" s="9" t="s">
        <v>147</v>
      </c>
      <c r="E41" s="10" t="s">
        <v>36</v>
      </c>
      <c r="F41" s="10" t="s">
        <v>37</v>
      </c>
      <c r="G41" s="10" t="s">
        <v>41</v>
      </c>
      <c r="H41" s="7" t="s">
        <v>29</v>
      </c>
      <c r="I41" s="8">
        <v>3.18</v>
      </c>
      <c r="J41" s="8">
        <v>49214.32</v>
      </c>
      <c r="K41" s="8">
        <v>20916</v>
      </c>
      <c r="L41" s="9" t="s">
        <v>40</v>
      </c>
    </row>
    <row r="42" spans="1:12" s="45" customFormat="1" ht="91.9" customHeight="1" x14ac:dyDescent="0.45">
      <c r="A42" s="10">
        <v>27</v>
      </c>
      <c r="B42" s="24" t="s">
        <v>141</v>
      </c>
      <c r="C42" s="24" t="s">
        <v>323</v>
      </c>
      <c r="D42" s="24" t="s">
        <v>147</v>
      </c>
      <c r="E42" s="10" t="s">
        <v>36</v>
      </c>
      <c r="F42" s="10" t="s">
        <v>37</v>
      </c>
      <c r="G42" s="10" t="s">
        <v>41</v>
      </c>
      <c r="H42" s="7" t="s">
        <v>29</v>
      </c>
      <c r="I42" s="8">
        <v>3.2</v>
      </c>
      <c r="J42" s="8">
        <v>49524</v>
      </c>
      <c r="K42" s="8">
        <v>21047</v>
      </c>
      <c r="L42" s="9" t="s">
        <v>40</v>
      </c>
    </row>
    <row r="43" spans="1:12" s="45" customFormat="1" ht="21" customHeight="1" x14ac:dyDescent="0.45">
      <c r="A43" s="108" t="s">
        <v>256</v>
      </c>
      <c r="B43" s="108"/>
      <c r="C43" s="108"/>
      <c r="D43" s="108"/>
      <c r="E43" s="108"/>
      <c r="F43" s="108"/>
      <c r="G43" s="108"/>
      <c r="H43" s="7" t="s">
        <v>29</v>
      </c>
      <c r="I43" s="29">
        <f>SUM(I44:I44)</f>
        <v>6.45</v>
      </c>
      <c r="J43" s="29">
        <f>SUM(J44:J44)</f>
        <v>99794.41</v>
      </c>
      <c r="K43" s="29">
        <f>SUM(K44:K44)</f>
        <v>42412</v>
      </c>
      <c r="L43" s="10"/>
    </row>
    <row r="44" spans="1:12" s="45" customFormat="1" ht="111.75" customHeight="1" x14ac:dyDescent="0.45">
      <c r="A44" s="10">
        <v>28</v>
      </c>
      <c r="B44" s="9" t="s">
        <v>142</v>
      </c>
      <c r="C44" s="9" t="s">
        <v>364</v>
      </c>
      <c r="D44" s="9" t="s">
        <v>193</v>
      </c>
      <c r="E44" s="10" t="s">
        <v>36</v>
      </c>
      <c r="F44" s="10" t="s">
        <v>37</v>
      </c>
      <c r="G44" s="10" t="s">
        <v>41</v>
      </c>
      <c r="H44" s="7" t="s">
        <v>29</v>
      </c>
      <c r="I44" s="29">
        <v>6.45</v>
      </c>
      <c r="J44" s="8">
        <v>99794.41</v>
      </c>
      <c r="K44" s="8">
        <v>42412</v>
      </c>
      <c r="L44" s="9" t="s">
        <v>40</v>
      </c>
    </row>
    <row r="45" spans="1:12" s="44" customFormat="1" ht="23.25" customHeight="1" x14ac:dyDescent="0.45">
      <c r="A45" s="94" t="s">
        <v>258</v>
      </c>
      <c r="B45" s="94"/>
      <c r="C45" s="94"/>
      <c r="D45" s="94"/>
      <c r="E45" s="94"/>
      <c r="F45" s="94"/>
      <c r="G45" s="94"/>
      <c r="H45" s="7" t="s">
        <v>29</v>
      </c>
      <c r="I45" s="8">
        <f>I46</f>
        <v>2</v>
      </c>
      <c r="J45" s="8">
        <f>SUM(J46:J46)</f>
        <v>30952.400000000001</v>
      </c>
      <c r="K45" s="8">
        <f>SUM(K46:K46)</f>
        <v>13154</v>
      </c>
      <c r="L45" s="9"/>
    </row>
    <row r="46" spans="1:12" s="45" customFormat="1" ht="92.25" customHeight="1" x14ac:dyDescent="0.45">
      <c r="A46" s="10">
        <v>29</v>
      </c>
      <c r="B46" s="9" t="s">
        <v>116</v>
      </c>
      <c r="C46" s="9" t="s">
        <v>259</v>
      </c>
      <c r="D46" s="9" t="s">
        <v>148</v>
      </c>
      <c r="E46" s="10" t="s">
        <v>36</v>
      </c>
      <c r="F46" s="10" t="s">
        <v>37</v>
      </c>
      <c r="G46" s="10" t="s">
        <v>41</v>
      </c>
      <c r="H46" s="7" t="s">
        <v>29</v>
      </c>
      <c r="I46" s="29">
        <v>2</v>
      </c>
      <c r="J46" s="8">
        <v>30952.400000000001</v>
      </c>
      <c r="K46" s="8">
        <v>13154</v>
      </c>
      <c r="L46" s="24" t="s">
        <v>43</v>
      </c>
    </row>
    <row r="47" spans="1:12" s="44" customFormat="1" ht="18" customHeight="1" x14ac:dyDescent="0.45">
      <c r="A47" s="95" t="s">
        <v>257</v>
      </c>
      <c r="B47" s="96"/>
      <c r="C47" s="96"/>
      <c r="D47" s="96"/>
      <c r="E47" s="96"/>
      <c r="F47" s="96"/>
      <c r="G47" s="97"/>
      <c r="H47" s="7" t="s">
        <v>29</v>
      </c>
      <c r="I47" s="8">
        <f>SUM(I48:I66)</f>
        <v>32.269999999999996</v>
      </c>
      <c r="J47" s="8">
        <f t="shared" ref="J47:K47" si="3">SUM(J48:J66)</f>
        <v>500987.36000000004</v>
      </c>
      <c r="K47" s="8">
        <f t="shared" si="3"/>
        <v>212910</v>
      </c>
      <c r="L47" s="9"/>
    </row>
    <row r="48" spans="1:12" s="45" customFormat="1" ht="92.25" x14ac:dyDescent="0.45">
      <c r="A48" s="10">
        <v>30</v>
      </c>
      <c r="B48" s="9" t="s">
        <v>213</v>
      </c>
      <c r="C48" s="84" t="s">
        <v>304</v>
      </c>
      <c r="D48" s="84" t="s">
        <v>214</v>
      </c>
      <c r="E48" s="10" t="s">
        <v>36</v>
      </c>
      <c r="F48" s="10" t="s">
        <v>37</v>
      </c>
      <c r="G48" s="10" t="s">
        <v>41</v>
      </c>
      <c r="H48" s="7" t="s">
        <v>29</v>
      </c>
      <c r="I48" s="29">
        <v>2.83</v>
      </c>
      <c r="J48" s="8">
        <v>43797.65</v>
      </c>
      <c r="K48" s="8">
        <v>18614</v>
      </c>
      <c r="L48" s="9" t="s">
        <v>40</v>
      </c>
    </row>
    <row r="49" spans="1:12" s="45" customFormat="1" ht="92.65" customHeight="1" x14ac:dyDescent="0.45">
      <c r="A49" s="10">
        <v>31</v>
      </c>
      <c r="B49" s="9" t="s">
        <v>143</v>
      </c>
      <c r="C49" s="9" t="s">
        <v>355</v>
      </c>
      <c r="D49" s="9" t="s">
        <v>149</v>
      </c>
      <c r="E49" s="10" t="s">
        <v>36</v>
      </c>
      <c r="F49" s="10" t="s">
        <v>37</v>
      </c>
      <c r="G49" s="10" t="s">
        <v>41</v>
      </c>
      <c r="H49" s="7" t="s">
        <v>29</v>
      </c>
      <c r="I49" s="29">
        <v>5.8</v>
      </c>
      <c r="J49" s="8">
        <v>89762.25</v>
      </c>
      <c r="K49" s="8">
        <v>38148</v>
      </c>
      <c r="L49" s="9" t="s">
        <v>40</v>
      </c>
    </row>
    <row r="50" spans="1:12" s="45" customFormat="1" ht="100.5" customHeight="1" x14ac:dyDescent="0.45">
      <c r="A50" s="10">
        <v>32</v>
      </c>
      <c r="B50" s="9" t="s">
        <v>143</v>
      </c>
      <c r="C50" s="9" t="s">
        <v>64</v>
      </c>
      <c r="D50" s="9" t="s">
        <v>191</v>
      </c>
      <c r="E50" s="10" t="s">
        <v>36</v>
      </c>
      <c r="F50" s="10" t="s">
        <v>37</v>
      </c>
      <c r="G50" s="10" t="s">
        <v>41</v>
      </c>
      <c r="H50" s="7" t="s">
        <v>29</v>
      </c>
      <c r="I50" s="29">
        <v>1.27</v>
      </c>
      <c r="J50" s="8">
        <v>19685.73</v>
      </c>
      <c r="K50" s="8">
        <v>8366</v>
      </c>
      <c r="L50" s="9" t="s">
        <v>40</v>
      </c>
    </row>
    <row r="51" spans="1:12" s="45" customFormat="1" ht="100.5" customHeight="1" x14ac:dyDescent="0.45">
      <c r="A51" s="10">
        <v>33</v>
      </c>
      <c r="B51" s="9" t="s">
        <v>143</v>
      </c>
      <c r="C51" s="9" t="s">
        <v>65</v>
      </c>
      <c r="D51" s="9" t="s">
        <v>191</v>
      </c>
      <c r="E51" s="10" t="s">
        <v>36</v>
      </c>
      <c r="F51" s="10" t="s">
        <v>37</v>
      </c>
      <c r="G51" s="10" t="s">
        <v>41</v>
      </c>
      <c r="H51" s="7" t="s">
        <v>29</v>
      </c>
      <c r="I51" s="29">
        <v>1.23</v>
      </c>
      <c r="J51" s="8">
        <v>19020.25</v>
      </c>
      <c r="K51" s="8">
        <v>8083</v>
      </c>
      <c r="L51" s="9" t="s">
        <v>40</v>
      </c>
    </row>
    <row r="52" spans="1:12" s="45" customFormat="1" ht="100.5" customHeight="1" x14ac:dyDescent="0.45">
      <c r="A52" s="10">
        <v>34</v>
      </c>
      <c r="B52" s="9" t="s">
        <v>143</v>
      </c>
      <c r="C52" s="9" t="s">
        <v>66</v>
      </c>
      <c r="D52" s="9" t="s">
        <v>191</v>
      </c>
      <c r="E52" s="10" t="s">
        <v>36</v>
      </c>
      <c r="F52" s="10" t="s">
        <v>37</v>
      </c>
      <c r="G52" s="10" t="s">
        <v>41</v>
      </c>
      <c r="H52" s="7" t="s">
        <v>29</v>
      </c>
      <c r="I52" s="29">
        <v>1.64</v>
      </c>
      <c r="J52" s="8">
        <v>25396.44</v>
      </c>
      <c r="K52" s="8">
        <v>10793</v>
      </c>
      <c r="L52" s="9" t="s">
        <v>40</v>
      </c>
    </row>
    <row r="53" spans="1:12" s="45" customFormat="1" ht="100.5" customHeight="1" x14ac:dyDescent="0.45">
      <c r="A53" s="10">
        <v>35</v>
      </c>
      <c r="B53" s="9" t="s">
        <v>143</v>
      </c>
      <c r="C53" s="9" t="s">
        <v>67</v>
      </c>
      <c r="D53" s="9" t="s">
        <v>191</v>
      </c>
      <c r="E53" s="10" t="s">
        <v>36</v>
      </c>
      <c r="F53" s="10" t="s">
        <v>37</v>
      </c>
      <c r="G53" s="10" t="s">
        <v>41</v>
      </c>
      <c r="H53" s="7" t="s">
        <v>29</v>
      </c>
      <c r="I53" s="29">
        <v>1.73</v>
      </c>
      <c r="J53" s="8">
        <v>26773.83</v>
      </c>
      <c r="K53" s="8">
        <v>11378</v>
      </c>
      <c r="L53" s="9" t="s">
        <v>40</v>
      </c>
    </row>
    <row r="54" spans="1:12" s="45" customFormat="1" ht="100.5" customHeight="1" x14ac:dyDescent="0.45">
      <c r="A54" s="10">
        <v>36</v>
      </c>
      <c r="B54" s="9" t="s">
        <v>143</v>
      </c>
      <c r="C54" s="9" t="s">
        <v>68</v>
      </c>
      <c r="D54" s="9" t="s">
        <v>191</v>
      </c>
      <c r="E54" s="10" t="s">
        <v>36</v>
      </c>
      <c r="F54" s="10" t="s">
        <v>37</v>
      </c>
      <c r="G54" s="10" t="s">
        <v>41</v>
      </c>
      <c r="H54" s="7" t="s">
        <v>29</v>
      </c>
      <c r="I54" s="29">
        <v>1.46</v>
      </c>
      <c r="J54" s="8">
        <v>22610.73</v>
      </c>
      <c r="K54" s="8">
        <v>9609</v>
      </c>
      <c r="L54" s="9" t="s">
        <v>40</v>
      </c>
    </row>
    <row r="55" spans="1:12" s="45" customFormat="1" ht="100.5" customHeight="1" x14ac:dyDescent="0.45">
      <c r="A55" s="10">
        <v>37</v>
      </c>
      <c r="B55" s="9" t="s">
        <v>143</v>
      </c>
      <c r="C55" s="9" t="s">
        <v>69</v>
      </c>
      <c r="D55" s="9" t="s">
        <v>191</v>
      </c>
      <c r="E55" s="10" t="s">
        <v>36</v>
      </c>
      <c r="F55" s="10" t="s">
        <v>37</v>
      </c>
      <c r="G55" s="10" t="s">
        <v>41</v>
      </c>
      <c r="H55" s="7" t="s">
        <v>29</v>
      </c>
      <c r="I55" s="29">
        <v>1.72</v>
      </c>
      <c r="J55" s="8">
        <v>26541.68</v>
      </c>
      <c r="K55" s="8">
        <v>11280</v>
      </c>
      <c r="L55" s="9" t="s">
        <v>40</v>
      </c>
    </row>
    <row r="56" spans="1:12" s="45" customFormat="1" ht="100.5" customHeight="1" x14ac:dyDescent="0.45">
      <c r="A56" s="10">
        <v>38</v>
      </c>
      <c r="B56" s="9" t="s">
        <v>143</v>
      </c>
      <c r="C56" s="9" t="s">
        <v>70</v>
      </c>
      <c r="D56" s="9" t="s">
        <v>191</v>
      </c>
      <c r="E56" s="10" t="s">
        <v>36</v>
      </c>
      <c r="F56" s="10" t="s">
        <v>37</v>
      </c>
      <c r="G56" s="10" t="s">
        <v>41</v>
      </c>
      <c r="H56" s="7" t="s">
        <v>29</v>
      </c>
      <c r="I56" s="29">
        <v>1.65</v>
      </c>
      <c r="J56" s="8">
        <v>25489.3</v>
      </c>
      <c r="K56" s="8">
        <v>10832</v>
      </c>
      <c r="L56" s="9" t="s">
        <v>40</v>
      </c>
    </row>
    <row r="57" spans="1:12" s="45" customFormat="1" ht="100.5" customHeight="1" x14ac:dyDescent="0.45">
      <c r="A57" s="10">
        <v>39</v>
      </c>
      <c r="B57" s="9" t="s">
        <v>143</v>
      </c>
      <c r="C57" s="9" t="s">
        <v>71</v>
      </c>
      <c r="D57" s="9" t="s">
        <v>191</v>
      </c>
      <c r="E57" s="10" t="s">
        <v>36</v>
      </c>
      <c r="F57" s="10" t="s">
        <v>37</v>
      </c>
      <c r="G57" s="10" t="s">
        <v>41</v>
      </c>
      <c r="H57" s="7" t="s">
        <v>29</v>
      </c>
      <c r="I57" s="29">
        <v>0.72</v>
      </c>
      <c r="J57" s="8">
        <v>11080.96</v>
      </c>
      <c r="K57" s="8">
        <v>4709</v>
      </c>
      <c r="L57" s="9" t="s">
        <v>40</v>
      </c>
    </row>
    <row r="58" spans="1:12" s="45" customFormat="1" ht="100.5" customHeight="1" x14ac:dyDescent="0.45">
      <c r="A58" s="10">
        <v>40</v>
      </c>
      <c r="B58" s="9" t="s">
        <v>143</v>
      </c>
      <c r="C58" s="9" t="s">
        <v>72</v>
      </c>
      <c r="D58" s="9" t="s">
        <v>191</v>
      </c>
      <c r="E58" s="10" t="s">
        <v>36</v>
      </c>
      <c r="F58" s="10" t="s">
        <v>37</v>
      </c>
      <c r="G58" s="10" t="s">
        <v>41</v>
      </c>
      <c r="H58" s="7" t="s">
        <v>29</v>
      </c>
      <c r="I58" s="29">
        <v>0.7</v>
      </c>
      <c r="J58" s="8">
        <v>10864.29</v>
      </c>
      <c r="K58" s="8">
        <v>4617</v>
      </c>
      <c r="L58" s="9" t="s">
        <v>40</v>
      </c>
    </row>
    <row r="59" spans="1:12" s="45" customFormat="1" ht="100.5" customHeight="1" x14ac:dyDescent="0.45">
      <c r="A59" s="10">
        <v>41</v>
      </c>
      <c r="B59" s="9" t="s">
        <v>143</v>
      </c>
      <c r="C59" s="9" t="s">
        <v>73</v>
      </c>
      <c r="D59" s="9" t="s">
        <v>191</v>
      </c>
      <c r="E59" s="10" t="s">
        <v>36</v>
      </c>
      <c r="F59" s="10" t="s">
        <v>37</v>
      </c>
      <c r="G59" s="10" t="s">
        <v>41</v>
      </c>
      <c r="H59" s="7" t="s">
        <v>29</v>
      </c>
      <c r="I59" s="29">
        <v>1.31</v>
      </c>
      <c r="J59" s="8">
        <v>20273.82</v>
      </c>
      <c r="K59" s="8">
        <v>8616</v>
      </c>
      <c r="L59" s="9" t="s">
        <v>40</v>
      </c>
    </row>
    <row r="60" spans="1:12" s="45" customFormat="1" ht="100.5" customHeight="1" x14ac:dyDescent="0.45">
      <c r="A60" s="10">
        <v>42</v>
      </c>
      <c r="B60" s="9" t="s">
        <v>143</v>
      </c>
      <c r="C60" s="9" t="s">
        <v>74</v>
      </c>
      <c r="D60" s="9" t="s">
        <v>191</v>
      </c>
      <c r="E60" s="10" t="s">
        <v>36</v>
      </c>
      <c r="F60" s="10" t="s">
        <v>37</v>
      </c>
      <c r="G60" s="10" t="s">
        <v>41</v>
      </c>
      <c r="H60" s="7" t="s">
        <v>29</v>
      </c>
      <c r="I60" s="29">
        <v>1.23</v>
      </c>
      <c r="J60" s="8">
        <v>19082.150000000001</v>
      </c>
      <c r="K60" s="8">
        <v>8109</v>
      </c>
      <c r="L60" s="9" t="s">
        <v>40</v>
      </c>
    </row>
    <row r="61" spans="1:12" s="45" customFormat="1" ht="100.5" customHeight="1" x14ac:dyDescent="0.45">
      <c r="A61" s="10">
        <v>43</v>
      </c>
      <c r="B61" s="9" t="s">
        <v>143</v>
      </c>
      <c r="C61" s="9" t="s">
        <v>75</v>
      </c>
      <c r="D61" s="9" t="s">
        <v>191</v>
      </c>
      <c r="E61" s="10" t="s">
        <v>36</v>
      </c>
      <c r="F61" s="10" t="s">
        <v>37</v>
      </c>
      <c r="G61" s="10" t="s">
        <v>41</v>
      </c>
      <c r="H61" s="7" t="s">
        <v>29</v>
      </c>
      <c r="I61" s="29">
        <v>1.54</v>
      </c>
      <c r="J61" s="8">
        <v>23755.97</v>
      </c>
      <c r="K61" s="8">
        <v>10096</v>
      </c>
      <c r="L61" s="9" t="s">
        <v>40</v>
      </c>
    </row>
    <row r="62" spans="1:12" s="45" customFormat="1" ht="100.5" customHeight="1" x14ac:dyDescent="0.45">
      <c r="A62" s="10">
        <v>44</v>
      </c>
      <c r="B62" s="9" t="s">
        <v>143</v>
      </c>
      <c r="C62" s="9" t="s">
        <v>76</v>
      </c>
      <c r="D62" s="9" t="s">
        <v>191</v>
      </c>
      <c r="E62" s="10" t="s">
        <v>36</v>
      </c>
      <c r="F62" s="10" t="s">
        <v>37</v>
      </c>
      <c r="G62" s="10" t="s">
        <v>41</v>
      </c>
      <c r="H62" s="7" t="s">
        <v>29</v>
      </c>
      <c r="I62" s="29">
        <v>1.47</v>
      </c>
      <c r="J62" s="8">
        <v>22734.54</v>
      </c>
      <c r="K62" s="8">
        <v>9662</v>
      </c>
      <c r="L62" s="9" t="s">
        <v>40</v>
      </c>
    </row>
    <row r="63" spans="1:12" s="45" customFormat="1" ht="100.5" customHeight="1" x14ac:dyDescent="0.45">
      <c r="A63" s="10">
        <v>45</v>
      </c>
      <c r="B63" s="9" t="s">
        <v>143</v>
      </c>
      <c r="C63" s="9" t="s">
        <v>77</v>
      </c>
      <c r="D63" s="9" t="s">
        <v>191</v>
      </c>
      <c r="E63" s="10" t="s">
        <v>36</v>
      </c>
      <c r="F63" s="10" t="s">
        <v>37</v>
      </c>
      <c r="G63" s="10" t="s">
        <v>41</v>
      </c>
      <c r="H63" s="7" t="s">
        <v>29</v>
      </c>
      <c r="I63" s="29">
        <v>1.77</v>
      </c>
      <c r="J63" s="8">
        <v>27392.87</v>
      </c>
      <c r="K63" s="8">
        <v>11641</v>
      </c>
      <c r="L63" s="9" t="s">
        <v>40</v>
      </c>
    </row>
    <row r="64" spans="1:12" s="45" customFormat="1" ht="100.5" customHeight="1" x14ac:dyDescent="0.45">
      <c r="A64" s="10">
        <v>46</v>
      </c>
      <c r="B64" s="9" t="s">
        <v>143</v>
      </c>
      <c r="C64" s="9" t="s">
        <v>78</v>
      </c>
      <c r="D64" s="9" t="s">
        <v>191</v>
      </c>
      <c r="E64" s="10" t="s">
        <v>36</v>
      </c>
      <c r="F64" s="10" t="s">
        <v>37</v>
      </c>
      <c r="G64" s="10" t="s">
        <v>41</v>
      </c>
      <c r="H64" s="7" t="s">
        <v>29</v>
      </c>
      <c r="I64" s="29">
        <v>1.67</v>
      </c>
      <c r="J64" s="8">
        <v>25845.25</v>
      </c>
      <c r="K64" s="8">
        <v>10984</v>
      </c>
      <c r="L64" s="9" t="s">
        <v>40</v>
      </c>
    </row>
    <row r="65" spans="1:12" s="45" customFormat="1" ht="100.5" customHeight="1" x14ac:dyDescent="0.45">
      <c r="A65" s="10">
        <v>47</v>
      </c>
      <c r="B65" s="24" t="s">
        <v>143</v>
      </c>
      <c r="C65" s="24" t="s">
        <v>260</v>
      </c>
      <c r="D65" s="24" t="s">
        <v>149</v>
      </c>
      <c r="E65" s="10" t="s">
        <v>36</v>
      </c>
      <c r="F65" s="10" t="s">
        <v>37</v>
      </c>
      <c r="G65" s="10" t="s">
        <v>41</v>
      </c>
      <c r="H65" s="7" t="s">
        <v>29</v>
      </c>
      <c r="I65" s="29">
        <v>1.6</v>
      </c>
      <c r="J65" s="8">
        <v>24762</v>
      </c>
      <c r="K65" s="8">
        <v>10523</v>
      </c>
      <c r="L65" s="9" t="s">
        <v>40</v>
      </c>
    </row>
    <row r="66" spans="1:12" s="45" customFormat="1" ht="91.5" customHeight="1" x14ac:dyDescent="0.45">
      <c r="A66" s="10">
        <v>48</v>
      </c>
      <c r="B66" s="24" t="s">
        <v>212</v>
      </c>
      <c r="C66" s="85" t="s">
        <v>413</v>
      </c>
      <c r="D66" s="24" t="s">
        <v>149</v>
      </c>
      <c r="E66" s="10" t="s">
        <v>36</v>
      </c>
      <c r="F66" s="10" t="s">
        <v>37</v>
      </c>
      <c r="G66" s="10" t="s">
        <v>41</v>
      </c>
      <c r="H66" s="7" t="s">
        <v>29</v>
      </c>
      <c r="I66" s="29">
        <v>0.93</v>
      </c>
      <c r="J66" s="8">
        <v>16117.65</v>
      </c>
      <c r="K66" s="8">
        <v>6850</v>
      </c>
      <c r="L66" s="9" t="s">
        <v>40</v>
      </c>
    </row>
    <row r="67" spans="1:12" s="44" customFormat="1" ht="16.149999999999999" customHeight="1" x14ac:dyDescent="0.45">
      <c r="A67" s="101" t="s">
        <v>261</v>
      </c>
      <c r="B67" s="102"/>
      <c r="C67" s="102"/>
      <c r="D67" s="102"/>
      <c r="E67" s="102"/>
      <c r="F67" s="102"/>
      <c r="G67" s="103"/>
      <c r="H67" s="7" t="s">
        <v>29</v>
      </c>
      <c r="I67" s="8">
        <f>I68</f>
        <v>3.5</v>
      </c>
      <c r="J67" s="8">
        <f>J68</f>
        <v>54166.7</v>
      </c>
      <c r="K67" s="8">
        <f>K68</f>
        <v>23020</v>
      </c>
      <c r="L67" s="10"/>
    </row>
    <row r="68" spans="1:12" s="45" customFormat="1" ht="92.65" customHeight="1" x14ac:dyDescent="0.45">
      <c r="A68" s="10">
        <v>49</v>
      </c>
      <c r="B68" s="24" t="s">
        <v>215</v>
      </c>
      <c r="C68" s="36" t="s">
        <v>371</v>
      </c>
      <c r="D68" s="24" t="s">
        <v>216</v>
      </c>
      <c r="E68" s="10" t="s">
        <v>36</v>
      </c>
      <c r="F68" s="10" t="s">
        <v>37</v>
      </c>
      <c r="G68" s="10" t="s">
        <v>41</v>
      </c>
      <c r="H68" s="7" t="s">
        <v>29</v>
      </c>
      <c r="I68" s="29">
        <v>3.5</v>
      </c>
      <c r="J68" s="8">
        <v>54166.7</v>
      </c>
      <c r="K68" s="8">
        <v>23020</v>
      </c>
      <c r="L68" s="9" t="s">
        <v>40</v>
      </c>
    </row>
    <row r="69" spans="1:12" s="45" customFormat="1" ht="18.75" customHeight="1" x14ac:dyDescent="0.45">
      <c r="A69" s="95" t="s">
        <v>262</v>
      </c>
      <c r="B69" s="96"/>
      <c r="C69" s="96"/>
      <c r="D69" s="96"/>
      <c r="E69" s="96"/>
      <c r="F69" s="96"/>
      <c r="G69" s="97"/>
      <c r="H69" s="7" t="s">
        <v>29</v>
      </c>
      <c r="I69" s="8">
        <f>SUM(I70:I80)</f>
        <v>26.130000000000003</v>
      </c>
      <c r="J69" s="8">
        <f>SUM(J70:J80)</f>
        <v>404393.6</v>
      </c>
      <c r="K69" s="8">
        <f>SUM(K70:K80)</f>
        <v>171861</v>
      </c>
      <c r="L69" s="10"/>
    </row>
    <row r="70" spans="1:12" s="45" customFormat="1" ht="94.5" customHeight="1" x14ac:dyDescent="0.45">
      <c r="A70" s="47">
        <v>50</v>
      </c>
      <c r="B70" s="9" t="s">
        <v>115</v>
      </c>
      <c r="C70" s="9" t="s">
        <v>79</v>
      </c>
      <c r="D70" s="9" t="s">
        <v>150</v>
      </c>
      <c r="E70" s="10" t="s">
        <v>36</v>
      </c>
      <c r="F70" s="10" t="s">
        <v>37</v>
      </c>
      <c r="G70" s="10" t="s">
        <v>41</v>
      </c>
      <c r="H70" s="7" t="s">
        <v>29</v>
      </c>
      <c r="I70" s="8">
        <v>4.8</v>
      </c>
      <c r="J70" s="8">
        <v>74286</v>
      </c>
      <c r="K70" s="8">
        <v>31571</v>
      </c>
      <c r="L70" s="9" t="s">
        <v>40</v>
      </c>
    </row>
    <row r="71" spans="1:12" s="45" customFormat="1" ht="94.5" customHeight="1" x14ac:dyDescent="0.45">
      <c r="A71" s="47">
        <v>51</v>
      </c>
      <c r="B71" s="9" t="s">
        <v>218</v>
      </c>
      <c r="C71" s="9" t="s">
        <v>384</v>
      </c>
      <c r="D71" s="9" t="s">
        <v>220</v>
      </c>
      <c r="E71" s="10" t="s">
        <v>36</v>
      </c>
      <c r="F71" s="10" t="s">
        <v>37</v>
      </c>
      <c r="G71" s="10" t="s">
        <v>41</v>
      </c>
      <c r="H71" s="7" t="s">
        <v>29</v>
      </c>
      <c r="I71" s="8">
        <v>3.5</v>
      </c>
      <c r="J71" s="8">
        <v>54166.7</v>
      </c>
      <c r="K71" s="8">
        <v>23020</v>
      </c>
      <c r="L71" s="9" t="s">
        <v>40</v>
      </c>
    </row>
    <row r="72" spans="1:12" s="45" customFormat="1" ht="94.5" customHeight="1" x14ac:dyDescent="0.45">
      <c r="A72" s="47">
        <v>52</v>
      </c>
      <c r="B72" s="9" t="s">
        <v>114</v>
      </c>
      <c r="C72" s="9" t="s">
        <v>383</v>
      </c>
      <c r="D72" s="9" t="s">
        <v>153</v>
      </c>
      <c r="E72" s="10" t="s">
        <v>36</v>
      </c>
      <c r="F72" s="10" t="s">
        <v>37</v>
      </c>
      <c r="G72" s="10" t="s">
        <v>41</v>
      </c>
      <c r="H72" s="7" t="s">
        <v>29</v>
      </c>
      <c r="I72" s="8">
        <v>5.04</v>
      </c>
      <c r="J72" s="8">
        <v>78000.3</v>
      </c>
      <c r="K72" s="8">
        <v>33150</v>
      </c>
      <c r="L72" s="9" t="s">
        <v>40</v>
      </c>
    </row>
    <row r="73" spans="1:12" s="45" customFormat="1" ht="94.5" customHeight="1" x14ac:dyDescent="0.45">
      <c r="A73" s="47">
        <v>53</v>
      </c>
      <c r="B73" s="9" t="s">
        <v>113</v>
      </c>
      <c r="C73" s="75" t="s">
        <v>291</v>
      </c>
      <c r="D73" s="75" t="s">
        <v>387</v>
      </c>
      <c r="E73" s="10" t="s">
        <v>36</v>
      </c>
      <c r="F73" s="10" t="s">
        <v>37</v>
      </c>
      <c r="G73" s="10" t="s">
        <v>41</v>
      </c>
      <c r="H73" s="7" t="s">
        <v>29</v>
      </c>
      <c r="I73" s="8">
        <v>1.7</v>
      </c>
      <c r="J73" s="8">
        <v>26309.54</v>
      </c>
      <c r="K73" s="8">
        <v>11181</v>
      </c>
      <c r="L73" s="9" t="s">
        <v>40</v>
      </c>
    </row>
    <row r="74" spans="1:12" s="45" customFormat="1" ht="94.5" customHeight="1" x14ac:dyDescent="0.45">
      <c r="A74" s="47">
        <v>54</v>
      </c>
      <c r="B74" s="9" t="s">
        <v>113</v>
      </c>
      <c r="C74" s="75" t="s">
        <v>81</v>
      </c>
      <c r="D74" s="75" t="s">
        <v>152</v>
      </c>
      <c r="E74" s="10" t="s">
        <v>36</v>
      </c>
      <c r="F74" s="10" t="s">
        <v>37</v>
      </c>
      <c r="G74" s="10" t="s">
        <v>41</v>
      </c>
      <c r="H74" s="7" t="s">
        <v>29</v>
      </c>
      <c r="I74" s="8">
        <v>0.9</v>
      </c>
      <c r="J74" s="8">
        <v>13928.58</v>
      </c>
      <c r="K74" s="8">
        <v>5919</v>
      </c>
      <c r="L74" s="9" t="s">
        <v>40</v>
      </c>
    </row>
    <row r="75" spans="1:12" s="45" customFormat="1" ht="94.5" customHeight="1" x14ac:dyDescent="0.45">
      <c r="A75" s="47">
        <v>55</v>
      </c>
      <c r="B75" s="9" t="s">
        <v>112</v>
      </c>
      <c r="C75" s="75" t="s">
        <v>82</v>
      </c>
      <c r="D75" s="75" t="s">
        <v>388</v>
      </c>
      <c r="E75" s="10" t="s">
        <v>36</v>
      </c>
      <c r="F75" s="10" t="s">
        <v>37</v>
      </c>
      <c r="G75" s="10" t="s">
        <v>41</v>
      </c>
      <c r="H75" s="7" t="s">
        <v>29</v>
      </c>
      <c r="I75" s="8">
        <v>1.4</v>
      </c>
      <c r="J75" s="8">
        <v>21666.68</v>
      </c>
      <c r="K75" s="8">
        <v>9208</v>
      </c>
      <c r="L75" s="9" t="s">
        <v>40</v>
      </c>
    </row>
    <row r="76" spans="1:12" s="45" customFormat="1" ht="94.5" customHeight="1" x14ac:dyDescent="0.45">
      <c r="A76" s="47">
        <v>56</v>
      </c>
      <c r="B76" s="9" t="s">
        <v>111</v>
      </c>
      <c r="C76" s="75" t="s">
        <v>83</v>
      </c>
      <c r="D76" s="75" t="s">
        <v>389</v>
      </c>
      <c r="E76" s="10" t="s">
        <v>36</v>
      </c>
      <c r="F76" s="10" t="s">
        <v>37</v>
      </c>
      <c r="G76" s="10" t="s">
        <v>41</v>
      </c>
      <c r="H76" s="7" t="s">
        <v>29</v>
      </c>
      <c r="I76" s="8">
        <v>1.25</v>
      </c>
      <c r="J76" s="8">
        <v>19345.25</v>
      </c>
      <c r="K76" s="8">
        <v>8221</v>
      </c>
      <c r="L76" s="9" t="s">
        <v>40</v>
      </c>
    </row>
    <row r="77" spans="1:12" s="45" customFormat="1" ht="94.5" customHeight="1" x14ac:dyDescent="0.45">
      <c r="A77" s="47">
        <v>57</v>
      </c>
      <c r="B77" s="9" t="s">
        <v>110</v>
      </c>
      <c r="C77" s="75" t="s">
        <v>84</v>
      </c>
      <c r="D77" s="75" t="s">
        <v>390</v>
      </c>
      <c r="E77" s="10" t="s">
        <v>36</v>
      </c>
      <c r="F77" s="10" t="s">
        <v>37</v>
      </c>
      <c r="G77" s="10" t="s">
        <v>41</v>
      </c>
      <c r="H77" s="7" t="s">
        <v>29</v>
      </c>
      <c r="I77" s="8">
        <v>0.3</v>
      </c>
      <c r="J77" s="8">
        <v>4642.8599999999997</v>
      </c>
      <c r="K77" s="8">
        <v>1973</v>
      </c>
      <c r="L77" s="9" t="s">
        <v>40</v>
      </c>
    </row>
    <row r="78" spans="1:12" s="45" customFormat="1" ht="94.5" customHeight="1" x14ac:dyDescent="0.45">
      <c r="A78" s="47">
        <v>58</v>
      </c>
      <c r="B78" s="9" t="s">
        <v>109</v>
      </c>
      <c r="C78" s="9" t="s">
        <v>85</v>
      </c>
      <c r="D78" s="9" t="s">
        <v>151</v>
      </c>
      <c r="E78" s="10" t="s">
        <v>36</v>
      </c>
      <c r="F78" s="10" t="s">
        <v>37</v>
      </c>
      <c r="G78" s="10" t="s">
        <v>41</v>
      </c>
      <c r="H78" s="7" t="s">
        <v>29</v>
      </c>
      <c r="I78" s="8">
        <v>1.25</v>
      </c>
      <c r="J78" s="8">
        <v>19345.25</v>
      </c>
      <c r="K78" s="8">
        <v>8221</v>
      </c>
      <c r="L78" s="9" t="s">
        <v>40</v>
      </c>
    </row>
    <row r="79" spans="1:12" s="45" customFormat="1" ht="94.5" customHeight="1" x14ac:dyDescent="0.45">
      <c r="A79" s="47">
        <v>59</v>
      </c>
      <c r="B79" s="9" t="s">
        <v>109</v>
      </c>
      <c r="C79" s="9" t="s">
        <v>307</v>
      </c>
      <c r="D79" s="9" t="s">
        <v>217</v>
      </c>
      <c r="E79" s="10" t="s">
        <v>36</v>
      </c>
      <c r="F79" s="10" t="s">
        <v>37</v>
      </c>
      <c r="G79" s="10" t="s">
        <v>41</v>
      </c>
      <c r="H79" s="7" t="s">
        <v>29</v>
      </c>
      <c r="I79" s="8">
        <v>3.99</v>
      </c>
      <c r="J79" s="8">
        <v>61750.04</v>
      </c>
      <c r="K79" s="8">
        <v>26243</v>
      </c>
      <c r="L79" s="9" t="s">
        <v>40</v>
      </c>
    </row>
    <row r="80" spans="1:12" s="45" customFormat="1" ht="94.5" customHeight="1" x14ac:dyDescent="0.45">
      <c r="A80" s="47">
        <v>60</v>
      </c>
      <c r="B80" s="9" t="s">
        <v>108</v>
      </c>
      <c r="C80" s="9" t="s">
        <v>86</v>
      </c>
      <c r="D80" s="9" t="s">
        <v>264</v>
      </c>
      <c r="E80" s="10" t="s">
        <v>36</v>
      </c>
      <c r="F80" s="10" t="s">
        <v>37</v>
      </c>
      <c r="G80" s="10" t="s">
        <v>41</v>
      </c>
      <c r="H80" s="7" t="s">
        <v>29</v>
      </c>
      <c r="I80" s="8">
        <v>2</v>
      </c>
      <c r="J80" s="8">
        <v>30952.400000000001</v>
      </c>
      <c r="K80" s="8">
        <v>13154</v>
      </c>
      <c r="L80" s="9" t="s">
        <v>40</v>
      </c>
    </row>
    <row r="81" spans="1:12" s="45" customFormat="1" ht="18.399999999999999" customHeight="1" x14ac:dyDescent="0.45">
      <c r="A81" s="95" t="s">
        <v>265</v>
      </c>
      <c r="B81" s="96"/>
      <c r="C81" s="96"/>
      <c r="D81" s="96"/>
      <c r="E81" s="96"/>
      <c r="F81" s="96"/>
      <c r="G81" s="97"/>
      <c r="H81" s="7" t="s">
        <v>29</v>
      </c>
      <c r="I81" s="8">
        <f>SUM(I82:I89)</f>
        <v>9.7100000000000009</v>
      </c>
      <c r="J81" s="8">
        <f>SUM(J82:J89)</f>
        <v>150190</v>
      </c>
      <c r="K81" s="8">
        <f>SUM(K82:K89)</f>
        <v>63826</v>
      </c>
      <c r="L81" s="10"/>
    </row>
    <row r="82" spans="1:12" s="45" customFormat="1" ht="111.4" customHeight="1" x14ac:dyDescent="0.45">
      <c r="A82" s="47">
        <v>61</v>
      </c>
      <c r="B82" s="9" t="s">
        <v>195</v>
      </c>
      <c r="C82" s="9" t="s">
        <v>266</v>
      </c>
      <c r="D82" s="9" t="s">
        <v>198</v>
      </c>
      <c r="E82" s="10" t="s">
        <v>36</v>
      </c>
      <c r="F82" s="10" t="s">
        <v>37</v>
      </c>
      <c r="G82" s="10" t="s">
        <v>41</v>
      </c>
      <c r="H82" s="7" t="s">
        <v>29</v>
      </c>
      <c r="I82" s="8">
        <v>1.39</v>
      </c>
      <c r="J82" s="8">
        <v>21453.61</v>
      </c>
      <c r="K82" s="8">
        <v>9117</v>
      </c>
      <c r="L82" s="9" t="s">
        <v>40</v>
      </c>
    </row>
    <row r="83" spans="1:12" s="45" customFormat="1" ht="97.5" customHeight="1" x14ac:dyDescent="0.45">
      <c r="A83" s="47">
        <v>62</v>
      </c>
      <c r="B83" s="9" t="s">
        <v>195</v>
      </c>
      <c r="C83" s="9" t="s">
        <v>331</v>
      </c>
      <c r="D83" s="9" t="s">
        <v>198</v>
      </c>
      <c r="E83" s="10" t="s">
        <v>36</v>
      </c>
      <c r="F83" s="10" t="s">
        <v>37</v>
      </c>
      <c r="G83" s="10" t="s">
        <v>41</v>
      </c>
      <c r="H83" s="7" t="s">
        <v>29</v>
      </c>
      <c r="I83" s="8">
        <v>0.2</v>
      </c>
      <c r="J83" s="8">
        <v>3097.99</v>
      </c>
      <c r="K83" s="8">
        <v>1316</v>
      </c>
      <c r="L83" s="9" t="s">
        <v>40</v>
      </c>
    </row>
    <row r="84" spans="1:12" s="45" customFormat="1" ht="100.5" customHeight="1" x14ac:dyDescent="0.45">
      <c r="A84" s="47">
        <v>63</v>
      </c>
      <c r="B84" s="9" t="s">
        <v>195</v>
      </c>
      <c r="C84" s="9" t="s">
        <v>267</v>
      </c>
      <c r="D84" s="9" t="s">
        <v>198</v>
      </c>
      <c r="E84" s="10" t="s">
        <v>36</v>
      </c>
      <c r="F84" s="10" t="s">
        <v>37</v>
      </c>
      <c r="G84" s="10" t="s">
        <v>41</v>
      </c>
      <c r="H84" s="7" t="s">
        <v>29</v>
      </c>
      <c r="I84" s="8">
        <v>0.64</v>
      </c>
      <c r="J84" s="8">
        <v>9929.07</v>
      </c>
      <c r="K84" s="8">
        <v>4219</v>
      </c>
      <c r="L84" s="9" t="s">
        <v>40</v>
      </c>
    </row>
    <row r="85" spans="1:12" s="45" customFormat="1" ht="96" customHeight="1" x14ac:dyDescent="0.45">
      <c r="A85" s="47">
        <v>64</v>
      </c>
      <c r="B85" s="9" t="s">
        <v>196</v>
      </c>
      <c r="C85" s="9" t="s">
        <v>268</v>
      </c>
      <c r="D85" s="9" t="s">
        <v>197</v>
      </c>
      <c r="E85" s="10" t="s">
        <v>36</v>
      </c>
      <c r="F85" s="10" t="s">
        <v>37</v>
      </c>
      <c r="G85" s="10" t="s">
        <v>41</v>
      </c>
      <c r="H85" s="7" t="s">
        <v>29</v>
      </c>
      <c r="I85" s="8">
        <v>1.68</v>
      </c>
      <c r="J85" s="8">
        <v>25959.65</v>
      </c>
      <c r="K85" s="8">
        <v>11032</v>
      </c>
      <c r="L85" s="9" t="s">
        <v>40</v>
      </c>
    </row>
    <row r="86" spans="1:12" s="45" customFormat="1" ht="93.4" customHeight="1" x14ac:dyDescent="0.45">
      <c r="A86" s="47">
        <v>65</v>
      </c>
      <c r="B86" s="9" t="s">
        <v>196</v>
      </c>
      <c r="C86" s="9" t="s">
        <v>269</v>
      </c>
      <c r="D86" s="9" t="s">
        <v>197</v>
      </c>
      <c r="E86" s="10" t="s">
        <v>36</v>
      </c>
      <c r="F86" s="10" t="s">
        <v>37</v>
      </c>
      <c r="G86" s="10" t="s">
        <v>41</v>
      </c>
      <c r="H86" s="7" t="s">
        <v>29</v>
      </c>
      <c r="I86" s="8">
        <v>1.0900000000000001</v>
      </c>
      <c r="J86" s="8">
        <v>16834.5</v>
      </c>
      <c r="K86" s="8">
        <v>7154</v>
      </c>
      <c r="L86" s="9" t="s">
        <v>40</v>
      </c>
    </row>
    <row r="87" spans="1:12" s="45" customFormat="1" ht="94.9" customHeight="1" x14ac:dyDescent="0.45">
      <c r="A87" s="47">
        <v>66</v>
      </c>
      <c r="B87" s="9" t="s">
        <v>196</v>
      </c>
      <c r="C87" s="9" t="s">
        <v>194</v>
      </c>
      <c r="D87" s="9" t="s">
        <v>197</v>
      </c>
      <c r="E87" s="10" t="s">
        <v>36</v>
      </c>
      <c r="F87" s="10" t="s">
        <v>37</v>
      </c>
      <c r="G87" s="10" t="s">
        <v>41</v>
      </c>
      <c r="H87" s="7" t="s">
        <v>29</v>
      </c>
      <c r="I87" s="8">
        <v>0.61</v>
      </c>
      <c r="J87" s="8">
        <v>9400.86</v>
      </c>
      <c r="K87" s="8">
        <v>3995</v>
      </c>
      <c r="L87" s="9" t="s">
        <v>40</v>
      </c>
    </row>
    <row r="88" spans="1:12" s="45" customFormat="1" ht="111" customHeight="1" x14ac:dyDescent="0.45">
      <c r="A88" s="47">
        <v>67</v>
      </c>
      <c r="B88" s="9" t="s">
        <v>48</v>
      </c>
      <c r="C88" s="9" t="s">
        <v>270</v>
      </c>
      <c r="D88" s="9" t="s">
        <v>97</v>
      </c>
      <c r="E88" s="10" t="s">
        <v>36</v>
      </c>
      <c r="F88" s="10" t="s">
        <v>37</v>
      </c>
      <c r="G88" s="10" t="s">
        <v>41</v>
      </c>
      <c r="H88" s="7" t="s">
        <v>29</v>
      </c>
      <c r="I88" s="8">
        <v>2.1</v>
      </c>
      <c r="J88" s="8">
        <v>32500.02</v>
      </c>
      <c r="K88" s="8">
        <v>13812</v>
      </c>
      <c r="L88" s="9" t="s">
        <v>40</v>
      </c>
    </row>
    <row r="89" spans="1:12" s="45" customFormat="1" ht="112.15" customHeight="1" x14ac:dyDescent="0.45">
      <c r="A89" s="47">
        <v>68</v>
      </c>
      <c r="B89" s="9" t="s">
        <v>221</v>
      </c>
      <c r="C89" s="9" t="s">
        <v>356</v>
      </c>
      <c r="D89" s="9" t="s">
        <v>222</v>
      </c>
      <c r="E89" s="10" t="s">
        <v>36</v>
      </c>
      <c r="F89" s="10" t="s">
        <v>37</v>
      </c>
      <c r="G89" s="10" t="s">
        <v>41</v>
      </c>
      <c r="H89" s="7" t="s">
        <v>29</v>
      </c>
      <c r="I89" s="8">
        <v>2</v>
      </c>
      <c r="J89" s="8">
        <v>31014.3</v>
      </c>
      <c r="K89" s="8">
        <v>13181</v>
      </c>
      <c r="L89" s="9" t="s">
        <v>40</v>
      </c>
    </row>
    <row r="90" spans="1:12" s="44" customFormat="1" ht="20.25" customHeight="1" x14ac:dyDescent="0.45">
      <c r="A90" s="95" t="s">
        <v>271</v>
      </c>
      <c r="B90" s="96"/>
      <c r="C90" s="96"/>
      <c r="D90" s="96"/>
      <c r="E90" s="96"/>
      <c r="F90" s="96"/>
      <c r="G90" s="97"/>
      <c r="H90" s="7" t="s">
        <v>29</v>
      </c>
      <c r="I90" s="8">
        <f>SUM(I91:I100)</f>
        <v>13.39</v>
      </c>
      <c r="J90" s="8">
        <f>SUM(J91:J100)</f>
        <v>207163.08</v>
      </c>
      <c r="K90" s="8">
        <f>SUM(K91:K100)</f>
        <v>88040</v>
      </c>
      <c r="L90" s="9"/>
    </row>
    <row r="91" spans="1:12" s="45" customFormat="1" ht="94.5" customHeight="1" x14ac:dyDescent="0.45">
      <c r="A91" s="47">
        <v>69</v>
      </c>
      <c r="B91" s="9" t="s">
        <v>98</v>
      </c>
      <c r="C91" s="9" t="s">
        <v>87</v>
      </c>
      <c r="D91" s="9" t="s">
        <v>154</v>
      </c>
      <c r="E91" s="10" t="s">
        <v>36</v>
      </c>
      <c r="F91" s="10" t="s">
        <v>37</v>
      </c>
      <c r="G91" s="10" t="s">
        <v>41</v>
      </c>
      <c r="H91" s="7" t="s">
        <v>29</v>
      </c>
      <c r="I91" s="8">
        <v>1.1599999999999999</v>
      </c>
      <c r="J91" s="8">
        <v>17952.39</v>
      </c>
      <c r="K91" s="8">
        <v>7629</v>
      </c>
      <c r="L91" s="9" t="s">
        <v>40</v>
      </c>
    </row>
    <row r="92" spans="1:12" s="45" customFormat="1" ht="94.5" customHeight="1" x14ac:dyDescent="0.45">
      <c r="A92" s="47">
        <v>70</v>
      </c>
      <c r="B92" s="9" t="s">
        <v>99</v>
      </c>
      <c r="C92" s="75" t="s">
        <v>88</v>
      </c>
      <c r="D92" s="75" t="s">
        <v>391</v>
      </c>
      <c r="E92" s="10" t="s">
        <v>36</v>
      </c>
      <c r="F92" s="10" t="s">
        <v>37</v>
      </c>
      <c r="G92" s="10" t="s">
        <v>41</v>
      </c>
      <c r="H92" s="7" t="s">
        <v>29</v>
      </c>
      <c r="I92" s="8">
        <v>0.75</v>
      </c>
      <c r="J92" s="8">
        <v>11543.7</v>
      </c>
      <c r="K92" s="8">
        <v>4906</v>
      </c>
      <c r="L92" s="9" t="s">
        <v>40</v>
      </c>
    </row>
    <row r="93" spans="1:12" s="45" customFormat="1" ht="94.5" customHeight="1" x14ac:dyDescent="0.45">
      <c r="A93" s="47">
        <v>71</v>
      </c>
      <c r="B93" s="9" t="s">
        <v>99</v>
      </c>
      <c r="C93" s="75" t="s">
        <v>89</v>
      </c>
      <c r="D93" s="75" t="s">
        <v>392</v>
      </c>
      <c r="E93" s="10" t="s">
        <v>36</v>
      </c>
      <c r="F93" s="10" t="s">
        <v>37</v>
      </c>
      <c r="G93" s="10" t="s">
        <v>41</v>
      </c>
      <c r="H93" s="7" t="s">
        <v>29</v>
      </c>
      <c r="I93" s="8">
        <v>0.78</v>
      </c>
      <c r="J93" s="8">
        <v>12071.44</v>
      </c>
      <c r="K93" s="8">
        <v>5130</v>
      </c>
      <c r="L93" s="9" t="s">
        <v>40</v>
      </c>
    </row>
    <row r="94" spans="1:12" s="45" customFormat="1" ht="94.5" customHeight="1" x14ac:dyDescent="0.45">
      <c r="A94" s="47">
        <v>72</v>
      </c>
      <c r="B94" s="9" t="s">
        <v>100</v>
      </c>
      <c r="C94" s="9" t="s">
        <v>90</v>
      </c>
      <c r="D94" s="9" t="s">
        <v>155</v>
      </c>
      <c r="E94" s="10" t="s">
        <v>36</v>
      </c>
      <c r="F94" s="10" t="s">
        <v>37</v>
      </c>
      <c r="G94" s="10" t="s">
        <v>41</v>
      </c>
      <c r="H94" s="7" t="s">
        <v>29</v>
      </c>
      <c r="I94" s="8">
        <v>4.2</v>
      </c>
      <c r="J94" s="8">
        <v>65000.25</v>
      </c>
      <c r="K94" s="8">
        <v>27625</v>
      </c>
      <c r="L94" s="9" t="s">
        <v>40</v>
      </c>
    </row>
    <row r="95" spans="1:12" s="45" customFormat="1" ht="94.5" customHeight="1" x14ac:dyDescent="0.45">
      <c r="A95" s="47">
        <v>73</v>
      </c>
      <c r="B95" s="9" t="s">
        <v>100</v>
      </c>
      <c r="C95" s="9" t="s">
        <v>91</v>
      </c>
      <c r="D95" s="9" t="s">
        <v>156</v>
      </c>
      <c r="E95" s="10" t="s">
        <v>36</v>
      </c>
      <c r="F95" s="10" t="s">
        <v>37</v>
      </c>
      <c r="G95" s="10" t="s">
        <v>41</v>
      </c>
      <c r="H95" s="7" t="s">
        <v>29</v>
      </c>
      <c r="I95" s="8">
        <v>1</v>
      </c>
      <c r="J95" s="8">
        <v>15476.2</v>
      </c>
      <c r="K95" s="8">
        <v>6577</v>
      </c>
      <c r="L95" s="9" t="s">
        <v>40</v>
      </c>
    </row>
    <row r="96" spans="1:12" s="45" customFormat="1" ht="94.5" customHeight="1" x14ac:dyDescent="0.45">
      <c r="A96" s="47">
        <v>74</v>
      </c>
      <c r="B96" s="9" t="s">
        <v>144</v>
      </c>
      <c r="C96" s="9" t="s">
        <v>309</v>
      </c>
      <c r="D96" s="9" t="s">
        <v>157</v>
      </c>
      <c r="E96" s="10" t="s">
        <v>36</v>
      </c>
      <c r="F96" s="10" t="s">
        <v>37</v>
      </c>
      <c r="G96" s="10" t="s">
        <v>41</v>
      </c>
      <c r="H96" s="7" t="s">
        <v>29</v>
      </c>
      <c r="I96" s="8">
        <v>2</v>
      </c>
      <c r="J96" s="8">
        <v>30952.400000000001</v>
      </c>
      <c r="K96" s="8">
        <v>13154</v>
      </c>
      <c r="L96" s="9" t="s">
        <v>40</v>
      </c>
    </row>
    <row r="97" spans="1:12" s="45" customFormat="1" ht="94.5" customHeight="1" x14ac:dyDescent="0.45">
      <c r="A97" s="47">
        <v>75</v>
      </c>
      <c r="B97" s="9" t="s">
        <v>101</v>
      </c>
      <c r="C97" s="9" t="s">
        <v>358</v>
      </c>
      <c r="D97" s="9" t="s">
        <v>192</v>
      </c>
      <c r="E97" s="10" t="s">
        <v>36</v>
      </c>
      <c r="F97" s="10" t="s">
        <v>37</v>
      </c>
      <c r="G97" s="10" t="s">
        <v>41</v>
      </c>
      <c r="H97" s="7" t="s">
        <v>29</v>
      </c>
      <c r="I97" s="8">
        <v>0.6</v>
      </c>
      <c r="J97" s="8">
        <v>9285.7199999999993</v>
      </c>
      <c r="K97" s="8">
        <v>3946</v>
      </c>
      <c r="L97" s="9" t="s">
        <v>40</v>
      </c>
    </row>
    <row r="98" spans="1:12" s="45" customFormat="1" ht="94.5" customHeight="1" x14ac:dyDescent="0.45">
      <c r="A98" s="47">
        <v>76</v>
      </c>
      <c r="B98" s="9" t="s">
        <v>101</v>
      </c>
      <c r="C98" s="9" t="s">
        <v>357</v>
      </c>
      <c r="D98" s="9" t="s">
        <v>192</v>
      </c>
      <c r="E98" s="10" t="s">
        <v>36</v>
      </c>
      <c r="F98" s="10" t="s">
        <v>37</v>
      </c>
      <c r="G98" s="10" t="s">
        <v>41</v>
      </c>
      <c r="H98" s="7" t="s">
        <v>29</v>
      </c>
      <c r="I98" s="8">
        <v>1.5</v>
      </c>
      <c r="J98" s="8">
        <v>23214.3</v>
      </c>
      <c r="K98" s="8">
        <v>9866</v>
      </c>
      <c r="L98" s="9" t="s">
        <v>40</v>
      </c>
    </row>
    <row r="99" spans="1:12" s="45" customFormat="1" ht="94.5" customHeight="1" x14ac:dyDescent="0.45">
      <c r="A99" s="47">
        <v>77</v>
      </c>
      <c r="B99" s="9" t="s">
        <v>101</v>
      </c>
      <c r="C99" s="9" t="s">
        <v>92</v>
      </c>
      <c r="D99" s="9" t="s">
        <v>192</v>
      </c>
      <c r="E99" s="10" t="s">
        <v>36</v>
      </c>
      <c r="F99" s="10" t="s">
        <v>37</v>
      </c>
      <c r="G99" s="10" t="s">
        <v>41</v>
      </c>
      <c r="H99" s="7" t="s">
        <v>29</v>
      </c>
      <c r="I99" s="8">
        <v>0.9</v>
      </c>
      <c r="J99" s="8">
        <v>13928.58</v>
      </c>
      <c r="K99" s="8">
        <v>5919</v>
      </c>
      <c r="L99" s="9" t="s">
        <v>40</v>
      </c>
    </row>
    <row r="100" spans="1:12" ht="94.5" customHeight="1" x14ac:dyDescent="0.4">
      <c r="A100" s="47">
        <v>78</v>
      </c>
      <c r="B100" s="9" t="s">
        <v>101</v>
      </c>
      <c r="C100" s="9" t="s">
        <v>93</v>
      </c>
      <c r="D100" s="9" t="s">
        <v>192</v>
      </c>
      <c r="E100" s="9" t="s">
        <v>36</v>
      </c>
      <c r="F100" s="10" t="s">
        <v>37</v>
      </c>
      <c r="G100" s="10" t="s">
        <v>41</v>
      </c>
      <c r="H100" s="7" t="s">
        <v>29</v>
      </c>
      <c r="I100" s="8">
        <v>0.5</v>
      </c>
      <c r="J100" s="8">
        <v>7738.1</v>
      </c>
      <c r="K100" s="8">
        <v>3288</v>
      </c>
      <c r="L100" s="9" t="s">
        <v>40</v>
      </c>
    </row>
    <row r="101" spans="1:12" s="44" customFormat="1" ht="18.75" customHeight="1" x14ac:dyDescent="0.45">
      <c r="A101" s="95" t="s">
        <v>272</v>
      </c>
      <c r="B101" s="96"/>
      <c r="C101" s="96"/>
      <c r="D101" s="96"/>
      <c r="E101" s="96"/>
      <c r="F101" s="96"/>
      <c r="G101" s="97"/>
      <c r="H101" s="7" t="s">
        <v>29</v>
      </c>
      <c r="I101" s="8">
        <f>SUM(I102:I104)</f>
        <v>2.0499999999999998</v>
      </c>
      <c r="J101" s="8">
        <f>SUM(J102:J104)</f>
        <v>31726.21</v>
      </c>
      <c r="K101" s="8">
        <f>SUM(K102:K104)</f>
        <v>13482</v>
      </c>
      <c r="L101" s="9"/>
    </row>
    <row r="102" spans="1:12" s="45" customFormat="1" ht="94.5" customHeight="1" x14ac:dyDescent="0.45">
      <c r="A102" s="10">
        <v>79</v>
      </c>
      <c r="B102" s="9" t="s">
        <v>102</v>
      </c>
      <c r="C102" s="9" t="s">
        <v>273</v>
      </c>
      <c r="D102" s="9" t="s">
        <v>158</v>
      </c>
      <c r="E102" s="10" t="s">
        <v>36</v>
      </c>
      <c r="F102" s="10" t="s">
        <v>37</v>
      </c>
      <c r="G102" s="10" t="s">
        <v>41</v>
      </c>
      <c r="H102" s="7" t="s">
        <v>29</v>
      </c>
      <c r="I102" s="8">
        <v>0.44</v>
      </c>
      <c r="J102" s="8">
        <v>6871.43</v>
      </c>
      <c r="K102" s="8">
        <v>2920</v>
      </c>
      <c r="L102" s="9" t="s">
        <v>40</v>
      </c>
    </row>
    <row r="103" spans="1:12" s="45" customFormat="1" ht="94.5" customHeight="1" x14ac:dyDescent="0.45">
      <c r="A103" s="10">
        <v>80</v>
      </c>
      <c r="B103" s="9" t="s">
        <v>145</v>
      </c>
      <c r="C103" s="9" t="s">
        <v>311</v>
      </c>
      <c r="D103" s="9" t="s">
        <v>159</v>
      </c>
      <c r="E103" s="10" t="s">
        <v>36</v>
      </c>
      <c r="F103" s="10" t="s">
        <v>37</v>
      </c>
      <c r="G103" s="10" t="s">
        <v>41</v>
      </c>
      <c r="H103" s="7" t="s">
        <v>29</v>
      </c>
      <c r="I103" s="8">
        <v>0.89</v>
      </c>
      <c r="J103" s="8">
        <v>13773.82</v>
      </c>
      <c r="K103" s="8">
        <v>5853</v>
      </c>
      <c r="L103" s="9" t="s">
        <v>40</v>
      </c>
    </row>
    <row r="104" spans="1:12" s="45" customFormat="1" ht="94.5" customHeight="1" x14ac:dyDescent="0.45">
      <c r="A104" s="10">
        <v>81</v>
      </c>
      <c r="B104" s="9" t="s">
        <v>145</v>
      </c>
      <c r="C104" s="9" t="s">
        <v>94</v>
      </c>
      <c r="D104" s="9" t="s">
        <v>160</v>
      </c>
      <c r="E104" s="10" t="s">
        <v>36</v>
      </c>
      <c r="F104" s="10" t="s">
        <v>37</v>
      </c>
      <c r="G104" s="10" t="s">
        <v>41</v>
      </c>
      <c r="H104" s="7" t="s">
        <v>29</v>
      </c>
      <c r="I104" s="8">
        <v>0.72</v>
      </c>
      <c r="J104" s="8">
        <v>11080.96</v>
      </c>
      <c r="K104" s="8">
        <v>4709</v>
      </c>
      <c r="L104" s="9" t="s">
        <v>40</v>
      </c>
    </row>
    <row r="105" spans="1:12" s="44" customFormat="1" ht="18" customHeight="1" x14ac:dyDescent="0.45">
      <c r="A105" s="95" t="s">
        <v>274</v>
      </c>
      <c r="B105" s="96"/>
      <c r="C105" s="96"/>
      <c r="D105" s="96"/>
      <c r="E105" s="96"/>
      <c r="F105" s="96"/>
      <c r="G105" s="97"/>
      <c r="H105" s="7" t="s">
        <v>29</v>
      </c>
      <c r="I105" s="8">
        <f>SUM(I106:I110)</f>
        <v>7.5699999999999985</v>
      </c>
      <c r="J105" s="8">
        <f t="shared" ref="J105:K105" si="4">SUM(J106:J110)</f>
        <v>117154.83</v>
      </c>
      <c r="K105" s="8">
        <f t="shared" si="4"/>
        <v>49788</v>
      </c>
      <c r="L105" s="9"/>
    </row>
    <row r="106" spans="1:12" s="45" customFormat="1" ht="93.4" customHeight="1" x14ac:dyDescent="0.45">
      <c r="A106" s="10">
        <v>82</v>
      </c>
      <c r="B106" s="9" t="s">
        <v>56</v>
      </c>
      <c r="C106" s="9" t="s">
        <v>372</v>
      </c>
      <c r="D106" s="9" t="s">
        <v>223</v>
      </c>
      <c r="E106" s="10" t="s">
        <v>36</v>
      </c>
      <c r="F106" s="10" t="s">
        <v>37</v>
      </c>
      <c r="G106" s="10" t="s">
        <v>41</v>
      </c>
      <c r="H106" s="7" t="s">
        <v>29</v>
      </c>
      <c r="I106" s="8">
        <v>2.2999999999999998</v>
      </c>
      <c r="J106" s="8">
        <v>35595.26</v>
      </c>
      <c r="K106" s="8">
        <v>15127</v>
      </c>
      <c r="L106" s="9" t="s">
        <v>40</v>
      </c>
    </row>
    <row r="107" spans="1:12" s="45" customFormat="1" ht="95.65" customHeight="1" x14ac:dyDescent="0.45">
      <c r="A107" s="10">
        <v>83</v>
      </c>
      <c r="B107" s="9" t="s">
        <v>103</v>
      </c>
      <c r="C107" s="9" t="s">
        <v>348</v>
      </c>
      <c r="D107" s="9" t="s">
        <v>161</v>
      </c>
      <c r="E107" s="10" t="s">
        <v>36</v>
      </c>
      <c r="F107" s="10" t="s">
        <v>37</v>
      </c>
      <c r="G107" s="10" t="s">
        <v>41</v>
      </c>
      <c r="H107" s="7" t="s">
        <v>29</v>
      </c>
      <c r="I107" s="8">
        <v>1.5</v>
      </c>
      <c r="J107" s="8">
        <v>23214.3</v>
      </c>
      <c r="K107" s="8">
        <v>9866</v>
      </c>
      <c r="L107" s="9" t="s">
        <v>40</v>
      </c>
    </row>
    <row r="108" spans="1:12" s="45" customFormat="1" ht="97.9" customHeight="1" x14ac:dyDescent="0.45">
      <c r="A108" s="10">
        <v>84</v>
      </c>
      <c r="B108" s="9" t="s">
        <v>103</v>
      </c>
      <c r="C108" s="75" t="s">
        <v>393</v>
      </c>
      <c r="D108" s="75" t="s">
        <v>162</v>
      </c>
      <c r="E108" s="10" t="s">
        <v>36</v>
      </c>
      <c r="F108" s="10" t="s">
        <v>37</v>
      </c>
      <c r="G108" s="10" t="s">
        <v>41</v>
      </c>
      <c r="H108" s="7" t="s">
        <v>29</v>
      </c>
      <c r="I108" s="8">
        <v>2.4</v>
      </c>
      <c r="J108" s="8">
        <v>37142.879999999997</v>
      </c>
      <c r="K108" s="8">
        <v>15785</v>
      </c>
      <c r="L108" s="9" t="s">
        <v>40</v>
      </c>
    </row>
    <row r="109" spans="1:12" s="45" customFormat="1" ht="92.25" customHeight="1" x14ac:dyDescent="0.45">
      <c r="A109" s="10">
        <v>85</v>
      </c>
      <c r="B109" s="9" t="s">
        <v>146</v>
      </c>
      <c r="C109" s="9" t="s">
        <v>340</v>
      </c>
      <c r="D109" s="9" t="s">
        <v>229</v>
      </c>
      <c r="E109" s="10" t="s">
        <v>36</v>
      </c>
      <c r="F109" s="10" t="s">
        <v>37</v>
      </c>
      <c r="G109" s="10" t="s">
        <v>41</v>
      </c>
      <c r="H109" s="7" t="s">
        <v>29</v>
      </c>
      <c r="I109" s="8">
        <v>0.52</v>
      </c>
      <c r="J109" s="8">
        <v>8047.62</v>
      </c>
      <c r="K109" s="8">
        <v>3420</v>
      </c>
      <c r="L109" s="9" t="s">
        <v>40</v>
      </c>
    </row>
    <row r="110" spans="1:12" s="45" customFormat="1" ht="94.5" customHeight="1" x14ac:dyDescent="0.45">
      <c r="A110" s="10">
        <v>86</v>
      </c>
      <c r="B110" s="9" t="s">
        <v>104</v>
      </c>
      <c r="C110" s="9" t="s">
        <v>287</v>
      </c>
      <c r="D110" s="9" t="s">
        <v>163</v>
      </c>
      <c r="E110" s="10" t="s">
        <v>36</v>
      </c>
      <c r="F110" s="10" t="s">
        <v>37</v>
      </c>
      <c r="G110" s="10" t="s">
        <v>41</v>
      </c>
      <c r="H110" s="7" t="s">
        <v>29</v>
      </c>
      <c r="I110" s="8">
        <v>0.85</v>
      </c>
      <c r="J110" s="8">
        <v>13154.77</v>
      </c>
      <c r="K110" s="8">
        <v>5590</v>
      </c>
      <c r="L110" s="9" t="s">
        <v>40</v>
      </c>
    </row>
    <row r="111" spans="1:12" s="44" customFormat="1" ht="19.5" customHeight="1" x14ac:dyDescent="0.45">
      <c r="A111" s="98" t="s">
        <v>275</v>
      </c>
      <c r="B111" s="99"/>
      <c r="C111" s="99"/>
      <c r="D111" s="99"/>
      <c r="E111" s="99"/>
      <c r="F111" s="99"/>
      <c r="G111" s="100"/>
      <c r="H111" s="7" t="s">
        <v>29</v>
      </c>
      <c r="I111" s="8">
        <f>SUM(I112:I119)</f>
        <v>9.98</v>
      </c>
      <c r="J111" s="8">
        <f t="shared" ref="J111:K111" si="5">SUM(J112:J119)</f>
        <v>154390.79</v>
      </c>
      <c r="K111" s="8">
        <f t="shared" si="5"/>
        <v>65611</v>
      </c>
      <c r="L111" s="9"/>
    </row>
    <row r="112" spans="1:12" s="45" customFormat="1" ht="93.4" customHeight="1" x14ac:dyDescent="0.45">
      <c r="A112" s="10">
        <v>87</v>
      </c>
      <c r="B112" s="9" t="s">
        <v>105</v>
      </c>
      <c r="C112" s="9" t="s">
        <v>276</v>
      </c>
      <c r="D112" s="9" t="s">
        <v>164</v>
      </c>
      <c r="E112" s="10" t="s">
        <v>36</v>
      </c>
      <c r="F112" s="10" t="s">
        <v>37</v>
      </c>
      <c r="G112" s="10" t="s">
        <v>41</v>
      </c>
      <c r="H112" s="7" t="s">
        <v>29</v>
      </c>
      <c r="I112" s="8">
        <v>1.02</v>
      </c>
      <c r="J112" s="8">
        <v>15723.87</v>
      </c>
      <c r="K112" s="8">
        <v>6682</v>
      </c>
      <c r="L112" s="9" t="s">
        <v>40</v>
      </c>
    </row>
    <row r="113" spans="1:12" s="45" customFormat="1" ht="91.5" customHeight="1" x14ac:dyDescent="0.45">
      <c r="A113" s="10">
        <v>88</v>
      </c>
      <c r="B113" s="9" t="s">
        <v>105</v>
      </c>
      <c r="C113" s="9" t="s">
        <v>349</v>
      </c>
      <c r="D113" s="9" t="s">
        <v>164</v>
      </c>
      <c r="E113" s="10" t="s">
        <v>36</v>
      </c>
      <c r="F113" s="10" t="s">
        <v>37</v>
      </c>
      <c r="G113" s="10" t="s">
        <v>41</v>
      </c>
      <c r="H113" s="7" t="s">
        <v>29</v>
      </c>
      <c r="I113" s="8">
        <v>0.8</v>
      </c>
      <c r="J113" s="8">
        <v>12380.96</v>
      </c>
      <c r="K113" s="8">
        <v>5261</v>
      </c>
      <c r="L113" s="9" t="s">
        <v>40</v>
      </c>
    </row>
    <row r="114" spans="1:12" s="45" customFormat="1" ht="108.75" customHeight="1" x14ac:dyDescent="0.45">
      <c r="A114" s="10">
        <v>89</v>
      </c>
      <c r="B114" s="9" t="s">
        <v>106</v>
      </c>
      <c r="C114" s="9" t="s">
        <v>277</v>
      </c>
      <c r="D114" s="9" t="s">
        <v>165</v>
      </c>
      <c r="E114" s="10" t="s">
        <v>36</v>
      </c>
      <c r="F114" s="10" t="s">
        <v>37</v>
      </c>
      <c r="G114" s="10" t="s">
        <v>41</v>
      </c>
      <c r="H114" s="7" t="s">
        <v>29</v>
      </c>
      <c r="I114" s="8">
        <v>3.36</v>
      </c>
      <c r="J114" s="8">
        <v>52000.2</v>
      </c>
      <c r="K114" s="8">
        <v>22100</v>
      </c>
      <c r="L114" s="9" t="s">
        <v>40</v>
      </c>
    </row>
    <row r="115" spans="1:12" s="45" customFormat="1" ht="96" customHeight="1" x14ac:dyDescent="0.45">
      <c r="A115" s="10">
        <v>90</v>
      </c>
      <c r="B115" s="9" t="s">
        <v>106</v>
      </c>
      <c r="C115" s="9" t="s">
        <v>278</v>
      </c>
      <c r="D115" s="9" t="s">
        <v>166</v>
      </c>
      <c r="E115" s="10" t="s">
        <v>36</v>
      </c>
      <c r="F115" s="10" t="s">
        <v>37</v>
      </c>
      <c r="G115" s="10" t="s">
        <v>41</v>
      </c>
      <c r="H115" s="7" t="s">
        <v>29</v>
      </c>
      <c r="I115" s="8">
        <v>1.3</v>
      </c>
      <c r="J115" s="8">
        <v>20119.060000000001</v>
      </c>
      <c r="K115" s="8">
        <v>8550</v>
      </c>
      <c r="L115" s="9" t="s">
        <v>40</v>
      </c>
    </row>
    <row r="116" spans="1:12" s="45" customFormat="1" ht="95.25" customHeight="1" x14ac:dyDescent="0.45">
      <c r="A116" s="10">
        <v>91</v>
      </c>
      <c r="B116" s="9" t="s">
        <v>107</v>
      </c>
      <c r="C116" s="9" t="s">
        <v>279</v>
      </c>
      <c r="D116" s="9" t="s">
        <v>167</v>
      </c>
      <c r="E116" s="10" t="s">
        <v>36</v>
      </c>
      <c r="F116" s="10" t="s">
        <v>37</v>
      </c>
      <c r="G116" s="10" t="s">
        <v>41</v>
      </c>
      <c r="H116" s="7" t="s">
        <v>29</v>
      </c>
      <c r="I116" s="8">
        <v>1</v>
      </c>
      <c r="J116" s="8">
        <v>15476.2</v>
      </c>
      <c r="K116" s="8">
        <v>6577</v>
      </c>
      <c r="L116" s="9" t="s">
        <v>40</v>
      </c>
    </row>
    <row r="117" spans="1:12" s="45" customFormat="1" ht="93.75" customHeight="1" x14ac:dyDescent="0.45">
      <c r="A117" s="10">
        <v>92</v>
      </c>
      <c r="B117" s="9" t="s">
        <v>107</v>
      </c>
      <c r="C117" s="9" t="s">
        <v>414</v>
      </c>
      <c r="D117" s="9" t="s">
        <v>168</v>
      </c>
      <c r="E117" s="10" t="s">
        <v>36</v>
      </c>
      <c r="F117" s="10" t="s">
        <v>37</v>
      </c>
      <c r="G117" s="10" t="s">
        <v>41</v>
      </c>
      <c r="H117" s="7" t="s">
        <v>29</v>
      </c>
      <c r="I117" s="8">
        <v>0.5</v>
      </c>
      <c r="J117" s="8">
        <v>7738.1</v>
      </c>
      <c r="K117" s="8">
        <v>3288</v>
      </c>
      <c r="L117" s="9" t="s">
        <v>40</v>
      </c>
    </row>
    <row r="118" spans="1:12" s="45" customFormat="1" ht="108.75" customHeight="1" x14ac:dyDescent="0.45">
      <c r="A118" s="10">
        <v>93</v>
      </c>
      <c r="B118" s="9" t="s">
        <v>224</v>
      </c>
      <c r="C118" s="9" t="s">
        <v>282</v>
      </c>
      <c r="D118" s="9" t="s">
        <v>281</v>
      </c>
      <c r="E118" s="10" t="s">
        <v>36</v>
      </c>
      <c r="F118" s="10" t="s">
        <v>37</v>
      </c>
      <c r="G118" s="10" t="s">
        <v>41</v>
      </c>
      <c r="H118" s="7" t="s">
        <v>29</v>
      </c>
      <c r="I118" s="8">
        <v>1.6</v>
      </c>
      <c r="J118" s="8">
        <v>24761.919999999998</v>
      </c>
      <c r="K118" s="8">
        <v>10523</v>
      </c>
      <c r="L118" s="9" t="s">
        <v>40</v>
      </c>
    </row>
    <row r="119" spans="1:12" s="45" customFormat="1" ht="95.65" customHeight="1" x14ac:dyDescent="0.45">
      <c r="A119" s="10">
        <v>94</v>
      </c>
      <c r="B119" s="9" t="s">
        <v>96</v>
      </c>
      <c r="C119" s="9" t="s">
        <v>283</v>
      </c>
      <c r="D119" s="9" t="s">
        <v>95</v>
      </c>
      <c r="E119" s="10" t="s">
        <v>36</v>
      </c>
      <c r="F119" s="10" t="s">
        <v>37</v>
      </c>
      <c r="G119" s="10" t="s">
        <v>41</v>
      </c>
      <c r="H119" s="7" t="s">
        <v>29</v>
      </c>
      <c r="I119" s="8">
        <v>0.4</v>
      </c>
      <c r="J119" s="8">
        <v>6190.48</v>
      </c>
      <c r="K119" s="8">
        <v>2630</v>
      </c>
      <c r="L119" s="9" t="s">
        <v>40</v>
      </c>
    </row>
    <row r="120" spans="1:12" ht="15.4" x14ac:dyDescent="0.4">
      <c r="A120" s="93" t="s">
        <v>284</v>
      </c>
      <c r="B120" s="93"/>
      <c r="C120" s="93"/>
      <c r="D120" s="93"/>
      <c r="E120" s="93"/>
      <c r="F120" s="93"/>
      <c r="G120" s="93"/>
      <c r="H120" s="7" t="s">
        <v>10</v>
      </c>
      <c r="I120" s="8">
        <f>I121</f>
        <v>3.464</v>
      </c>
      <c r="J120" s="8">
        <f>J121</f>
        <v>12704.28</v>
      </c>
      <c r="K120" s="8">
        <f>K121</f>
        <v>5398</v>
      </c>
      <c r="L120" s="16" t="s">
        <v>235</v>
      </c>
    </row>
    <row r="121" spans="1:12" ht="15.4" x14ac:dyDescent="0.4">
      <c r="A121" s="93" t="s">
        <v>285</v>
      </c>
      <c r="B121" s="93"/>
      <c r="C121" s="93"/>
      <c r="D121" s="93"/>
      <c r="E121" s="93"/>
      <c r="F121" s="93"/>
      <c r="G121" s="93"/>
      <c r="H121" s="7" t="s">
        <v>29</v>
      </c>
      <c r="I121" s="8">
        <f>SUM(I122:I124)</f>
        <v>3.464</v>
      </c>
      <c r="J121" s="8">
        <f t="shared" ref="J121:K121" si="6">SUM(J122:J124)</f>
        <v>12704.28</v>
      </c>
      <c r="K121" s="8">
        <f t="shared" si="6"/>
        <v>5398</v>
      </c>
      <c r="L121" s="16" t="s">
        <v>235</v>
      </c>
    </row>
    <row r="122" spans="1:12" s="45" customFormat="1" ht="112.9" customHeight="1" x14ac:dyDescent="0.45">
      <c r="A122" s="10">
        <v>95</v>
      </c>
      <c r="B122" s="9" t="s">
        <v>48</v>
      </c>
      <c r="C122" s="9" t="s">
        <v>286</v>
      </c>
      <c r="D122" s="9" t="s">
        <v>49</v>
      </c>
      <c r="E122" s="10" t="s">
        <v>36</v>
      </c>
      <c r="F122" s="10" t="s">
        <v>37</v>
      </c>
      <c r="G122" s="10" t="s">
        <v>42</v>
      </c>
      <c r="H122" s="7" t="s">
        <v>29</v>
      </c>
      <c r="I122" s="8">
        <v>1.56</v>
      </c>
      <c r="J122" s="8">
        <v>5198.7000000000007</v>
      </c>
      <c r="K122" s="8">
        <v>2209</v>
      </c>
      <c r="L122" s="9" t="s">
        <v>50</v>
      </c>
    </row>
    <row r="123" spans="1:12" s="45" customFormat="1" ht="107.65" x14ac:dyDescent="0.45">
      <c r="A123" s="10">
        <v>96</v>
      </c>
      <c r="B123" s="9" t="s">
        <v>48</v>
      </c>
      <c r="C123" s="9" t="s">
        <v>288</v>
      </c>
      <c r="D123" s="9" t="s">
        <v>49</v>
      </c>
      <c r="E123" s="10" t="s">
        <v>36</v>
      </c>
      <c r="F123" s="10" t="s">
        <v>37</v>
      </c>
      <c r="G123" s="10" t="s">
        <v>42</v>
      </c>
      <c r="H123" s="7" t="s">
        <v>29</v>
      </c>
      <c r="I123" s="8">
        <v>0.98399999999999999</v>
      </c>
      <c r="J123" s="8">
        <v>4655.8599999999997</v>
      </c>
      <c r="K123" s="8">
        <v>1978</v>
      </c>
      <c r="L123" s="9" t="s">
        <v>50</v>
      </c>
    </row>
    <row r="124" spans="1:12" s="45" customFormat="1" ht="107.65" x14ac:dyDescent="0.45">
      <c r="A124" s="10">
        <v>97</v>
      </c>
      <c r="B124" s="9" t="s">
        <v>48</v>
      </c>
      <c r="C124" s="9" t="s">
        <v>289</v>
      </c>
      <c r="D124" s="9" t="s">
        <v>49</v>
      </c>
      <c r="E124" s="10" t="s">
        <v>36</v>
      </c>
      <c r="F124" s="10" t="s">
        <v>37</v>
      </c>
      <c r="G124" s="10" t="s">
        <v>42</v>
      </c>
      <c r="H124" s="7" t="s">
        <v>29</v>
      </c>
      <c r="I124" s="8">
        <v>0.92</v>
      </c>
      <c r="J124" s="8">
        <v>2849.72</v>
      </c>
      <c r="K124" s="8">
        <v>1211</v>
      </c>
      <c r="L124" s="9" t="s">
        <v>50</v>
      </c>
    </row>
  </sheetData>
  <mergeCells count="32">
    <mergeCell ref="A10:G10"/>
    <mergeCell ref="A11:G11"/>
    <mergeCell ref="A27:G27"/>
    <mergeCell ref="A36:G36"/>
    <mergeCell ref="A43:G43"/>
    <mergeCell ref="A12:G12"/>
    <mergeCell ref="A17:G17"/>
    <mergeCell ref="A121:G121"/>
    <mergeCell ref="A45:G45"/>
    <mergeCell ref="A47:G47"/>
    <mergeCell ref="A120:G120"/>
    <mergeCell ref="A69:G69"/>
    <mergeCell ref="A105:G105"/>
    <mergeCell ref="A81:G81"/>
    <mergeCell ref="A90:G90"/>
    <mergeCell ref="A101:G101"/>
    <mergeCell ref="A111:G111"/>
    <mergeCell ref="A67:G67"/>
    <mergeCell ref="I1:L1"/>
    <mergeCell ref="B7:B8"/>
    <mergeCell ref="C7:C8"/>
    <mergeCell ref="G7:G8"/>
    <mergeCell ref="L7:L8"/>
    <mergeCell ref="A4:L4"/>
    <mergeCell ref="A5:L5"/>
    <mergeCell ref="E7:E8"/>
    <mergeCell ref="F7:F8"/>
    <mergeCell ref="H7:I7"/>
    <mergeCell ref="J7:K7"/>
    <mergeCell ref="A7:A8"/>
    <mergeCell ref="D7:D8"/>
    <mergeCell ref="K2:L2"/>
  </mergeCells>
  <pageMargins left="0.59055118110236227" right="0.39370078740157483" top="0.98425196850393704" bottom="0.55118110236220474" header="0.31496062992125984" footer="0.31496062992125984"/>
  <pageSetup paperSize="9" scale="57" fitToHeight="0" orientation="landscape" r:id="rId1"/>
  <headerFooter differentFirst="1">
    <oddHeader>&amp;C&amp;"Times New Roman,обычный"&amp;12&amp;P</oddHeader>
  </headerFooter>
  <rowBreaks count="13" manualBreakCount="13">
    <brk id="18" max="11" man="1"/>
    <brk id="26" max="11" man="1"/>
    <brk id="35" max="11" man="1"/>
    <brk id="44" max="11" man="1"/>
    <brk id="53" max="11" man="1"/>
    <brk id="61" max="11" man="1"/>
    <brk id="70" max="11" man="1"/>
    <brk id="78" max="11" man="1"/>
    <brk id="87" max="11" man="1"/>
    <brk id="96" max="11" man="1"/>
    <brk id="104" max="11" man="1"/>
    <brk id="113" max="11" man="1"/>
    <brk id="1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586"/>
  <sheetViews>
    <sheetView showGridLines="0" view="pageBreakPreview" topLeftCell="A16" zoomScale="130" zoomScaleNormal="55" zoomScaleSheetLayoutView="130" zoomScalePageLayoutView="50" workbookViewId="0">
      <selection activeCell="F100" sqref="F100"/>
    </sheetView>
  </sheetViews>
  <sheetFormatPr defaultColWidth="9.1328125" defaultRowHeight="15" x14ac:dyDescent="0.4"/>
  <cols>
    <col min="1" max="1" width="5.86328125" style="2" customWidth="1"/>
    <col min="2" max="2" width="22.265625" style="2" customWidth="1"/>
    <col min="3" max="3" width="40.46484375" style="2" customWidth="1"/>
    <col min="4" max="4" width="11.19921875" style="44" customWidth="1"/>
    <col min="5" max="5" width="9.59765625" style="44" customWidth="1"/>
    <col min="6" max="6" width="16.6640625" style="45" customWidth="1"/>
    <col min="7" max="7" width="13.796875" style="45" customWidth="1"/>
    <col min="8" max="8" width="16.86328125" style="45" customWidth="1"/>
    <col min="9" max="9" width="14.53125" style="45" customWidth="1"/>
    <col min="10" max="10" width="12.46484375" style="45" customWidth="1"/>
    <col min="11" max="11" width="14.53125" style="45" customWidth="1"/>
    <col min="12" max="12" width="15.86328125" style="45" customWidth="1"/>
    <col min="13" max="13" width="12.06640625" style="45" customWidth="1"/>
    <col min="14" max="14" width="18.53125" style="45" customWidth="1"/>
    <col min="15" max="15" width="12.46484375" style="45" customWidth="1"/>
    <col min="16" max="16" width="13.59765625" style="45" customWidth="1"/>
    <col min="17" max="17" width="12.6640625" style="45" customWidth="1"/>
    <col min="18" max="18" width="13.3984375" style="45" customWidth="1"/>
    <col min="19" max="19" width="12.3984375" style="45" customWidth="1"/>
    <col min="20" max="20" width="12.1328125" style="45" customWidth="1"/>
    <col min="21" max="21" width="11.6640625" style="45" customWidth="1"/>
    <col min="22" max="22" width="12.265625" style="45" customWidth="1"/>
    <col min="23" max="23" width="11.6640625" style="45" customWidth="1"/>
    <col min="24" max="24" width="20" style="2" customWidth="1"/>
    <col min="25" max="16384" width="9.1328125" style="2"/>
  </cols>
  <sheetData>
    <row r="1" spans="1:23" ht="15" customHeight="1" x14ac:dyDescent="0.4">
      <c r="T1" s="79"/>
      <c r="U1" s="79"/>
      <c r="V1" s="79"/>
      <c r="W1" s="79"/>
    </row>
    <row r="2" spans="1:23" ht="60.75" customHeight="1" x14ac:dyDescent="0.4">
      <c r="T2" s="168" t="s">
        <v>415</v>
      </c>
      <c r="U2" s="168"/>
      <c r="V2" s="168"/>
      <c r="W2" s="168"/>
    </row>
    <row r="3" spans="1:23" ht="25.15" x14ac:dyDescent="0.7">
      <c r="A3" s="180" t="s">
        <v>374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ht="27.4" customHeight="1" x14ac:dyDescent="0.4">
      <c r="A4" s="182" t="s">
        <v>375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5" customHeight="1" x14ac:dyDescent="0.4">
      <c r="K5" s="49"/>
    </row>
    <row r="6" spans="1:23" ht="15.4" customHeight="1" x14ac:dyDescent="0.4">
      <c r="A6" s="184" t="s">
        <v>0</v>
      </c>
      <c r="B6" s="109" t="s">
        <v>6</v>
      </c>
      <c r="C6" s="109" t="s">
        <v>7</v>
      </c>
      <c r="D6" s="162" t="s">
        <v>11</v>
      </c>
      <c r="E6" s="163"/>
      <c r="F6" s="169" t="s">
        <v>12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</row>
    <row r="7" spans="1:23" ht="15" customHeight="1" x14ac:dyDescent="0.4">
      <c r="A7" s="119"/>
      <c r="B7" s="110"/>
      <c r="C7" s="110"/>
      <c r="D7" s="164"/>
      <c r="E7" s="165"/>
      <c r="F7" s="162" t="s">
        <v>13</v>
      </c>
      <c r="G7" s="172"/>
      <c r="H7" s="163"/>
      <c r="I7" s="174" t="s">
        <v>14</v>
      </c>
      <c r="J7" s="175"/>
      <c r="K7" s="176"/>
      <c r="L7" s="174" t="s">
        <v>15</v>
      </c>
      <c r="M7" s="175"/>
      <c r="N7" s="176"/>
      <c r="O7" s="174" t="s">
        <v>16</v>
      </c>
      <c r="P7" s="175"/>
      <c r="Q7" s="176"/>
      <c r="R7" s="174" t="s">
        <v>17</v>
      </c>
      <c r="S7" s="175"/>
      <c r="T7" s="176"/>
      <c r="U7" s="174" t="s">
        <v>18</v>
      </c>
      <c r="V7" s="175"/>
      <c r="W7" s="176"/>
    </row>
    <row r="8" spans="1:23" ht="0.75" customHeight="1" x14ac:dyDescent="0.4">
      <c r="A8" s="119"/>
      <c r="B8" s="110"/>
      <c r="C8" s="110"/>
      <c r="D8" s="164"/>
      <c r="E8" s="165"/>
      <c r="F8" s="166"/>
      <c r="G8" s="173"/>
      <c r="H8" s="167"/>
      <c r="I8" s="177"/>
      <c r="J8" s="178"/>
      <c r="K8" s="179"/>
      <c r="L8" s="177"/>
      <c r="M8" s="178"/>
      <c r="N8" s="179"/>
      <c r="O8" s="177"/>
      <c r="P8" s="178"/>
      <c r="Q8" s="179"/>
      <c r="R8" s="177"/>
      <c r="S8" s="178"/>
      <c r="T8" s="179"/>
      <c r="U8" s="177"/>
      <c r="V8" s="178"/>
      <c r="W8" s="179"/>
    </row>
    <row r="9" spans="1:23" ht="15" customHeight="1" x14ac:dyDescent="0.4">
      <c r="A9" s="119"/>
      <c r="B9" s="110"/>
      <c r="C9" s="110"/>
      <c r="D9" s="164"/>
      <c r="E9" s="165"/>
      <c r="F9" s="48" t="s">
        <v>19</v>
      </c>
      <c r="G9" s="48" t="s">
        <v>20</v>
      </c>
      <c r="H9" s="48" t="s">
        <v>21</v>
      </c>
      <c r="I9" s="48" t="s">
        <v>19</v>
      </c>
      <c r="J9" s="48" t="s">
        <v>20</v>
      </c>
      <c r="K9" s="48" t="s">
        <v>21</v>
      </c>
      <c r="L9" s="48" t="s">
        <v>19</v>
      </c>
      <c r="M9" s="48" t="s">
        <v>20</v>
      </c>
      <c r="N9" s="48" t="s">
        <v>21</v>
      </c>
      <c r="O9" s="48" t="s">
        <v>19</v>
      </c>
      <c r="P9" s="48" t="s">
        <v>20</v>
      </c>
      <c r="Q9" s="48" t="s">
        <v>21</v>
      </c>
      <c r="R9" s="48" t="s">
        <v>19</v>
      </c>
      <c r="S9" s="48" t="s">
        <v>20</v>
      </c>
      <c r="T9" s="48" t="s">
        <v>21</v>
      </c>
      <c r="U9" s="48" t="s">
        <v>19</v>
      </c>
      <c r="V9" s="48" t="s">
        <v>20</v>
      </c>
      <c r="W9" s="48" t="s">
        <v>21</v>
      </c>
    </row>
    <row r="10" spans="1:23" ht="15" customHeight="1" x14ac:dyDescent="0.4">
      <c r="A10" s="120"/>
      <c r="B10" s="111"/>
      <c r="C10" s="111"/>
      <c r="D10" s="166"/>
      <c r="E10" s="167"/>
      <c r="F10" s="48" t="s">
        <v>292</v>
      </c>
      <c r="G10" s="48" t="s">
        <v>292</v>
      </c>
      <c r="H10" s="48" t="s">
        <v>292</v>
      </c>
      <c r="I10" s="48" t="s">
        <v>292</v>
      </c>
      <c r="J10" s="48" t="s">
        <v>292</v>
      </c>
      <c r="K10" s="48" t="s">
        <v>292</v>
      </c>
      <c r="L10" s="48" t="s">
        <v>292</v>
      </c>
      <c r="M10" s="48" t="s">
        <v>292</v>
      </c>
      <c r="N10" s="48" t="s">
        <v>292</v>
      </c>
      <c r="O10" s="48" t="s">
        <v>292</v>
      </c>
      <c r="P10" s="48" t="s">
        <v>292</v>
      </c>
      <c r="Q10" s="48" t="s">
        <v>292</v>
      </c>
      <c r="R10" s="48" t="s">
        <v>292</v>
      </c>
      <c r="S10" s="48" t="s">
        <v>292</v>
      </c>
      <c r="T10" s="48" t="s">
        <v>292</v>
      </c>
      <c r="U10" s="48" t="s">
        <v>292</v>
      </c>
      <c r="V10" s="48" t="s">
        <v>292</v>
      </c>
      <c r="W10" s="48" t="s">
        <v>292</v>
      </c>
    </row>
    <row r="11" spans="1:23" ht="15" customHeight="1" x14ac:dyDescent="0.4">
      <c r="A11" s="40">
        <v>1</v>
      </c>
      <c r="B11" s="40">
        <v>2</v>
      </c>
      <c r="C11" s="40">
        <v>3</v>
      </c>
      <c r="D11" s="160">
        <v>4</v>
      </c>
      <c r="E11" s="161"/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6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6">
        <v>16</v>
      </c>
      <c r="R11" s="48">
        <v>17</v>
      </c>
      <c r="S11" s="48">
        <v>18</v>
      </c>
      <c r="T11" s="48">
        <v>19</v>
      </c>
      <c r="U11" s="48">
        <v>20</v>
      </c>
      <c r="V11" s="48">
        <v>21</v>
      </c>
      <c r="W11" s="6">
        <v>22</v>
      </c>
    </row>
    <row r="12" spans="1:23" ht="21" customHeight="1" x14ac:dyDescent="0.4">
      <c r="A12" s="146" t="s">
        <v>236</v>
      </c>
      <c r="B12" s="147"/>
      <c r="C12" s="148"/>
      <c r="D12" s="117" t="s">
        <v>22</v>
      </c>
      <c r="E12" s="118"/>
      <c r="F12" s="53">
        <f>SUM(F13:F16)</f>
        <v>3300831.2</v>
      </c>
      <c r="G12" s="53">
        <f t="shared" ref="G12:W12" si="0">SUM(G13:G16)</f>
        <v>0</v>
      </c>
      <c r="H12" s="53">
        <f>SUM(H13:H16)</f>
        <v>3284197.57</v>
      </c>
      <c r="I12" s="53">
        <f t="shared" si="0"/>
        <v>761666.65</v>
      </c>
      <c r="J12" s="53">
        <f t="shared" si="0"/>
        <v>0</v>
      </c>
      <c r="K12" s="53">
        <f t="shared" si="0"/>
        <v>761666.65</v>
      </c>
      <c r="L12" s="53">
        <f t="shared" si="0"/>
        <v>2539164.5499999998</v>
      </c>
      <c r="M12" s="53">
        <f t="shared" si="0"/>
        <v>0</v>
      </c>
      <c r="N12" s="53">
        <f t="shared" si="0"/>
        <v>2539164.5499999998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3">
        <f t="shared" si="0"/>
        <v>0</v>
      </c>
      <c r="T12" s="53">
        <f t="shared" si="0"/>
        <v>0</v>
      </c>
      <c r="U12" s="53">
        <f t="shared" si="0"/>
        <v>0</v>
      </c>
      <c r="V12" s="53">
        <f t="shared" si="0"/>
        <v>0</v>
      </c>
      <c r="W12" s="53">
        <f t="shared" si="0"/>
        <v>0</v>
      </c>
    </row>
    <row r="13" spans="1:23" ht="21" customHeight="1" x14ac:dyDescent="0.4">
      <c r="A13" s="149"/>
      <c r="B13" s="150"/>
      <c r="C13" s="151"/>
      <c r="D13" s="109" t="s">
        <v>293</v>
      </c>
      <c r="E13" s="58" t="s">
        <v>24</v>
      </c>
      <c r="F13" s="53">
        <f t="shared" ref="F13:W13" si="1">F18+F563</f>
        <v>1402800</v>
      </c>
      <c r="G13" s="53">
        <f t="shared" si="1"/>
        <v>0</v>
      </c>
      <c r="H13" s="53">
        <f t="shared" si="1"/>
        <v>1402800</v>
      </c>
      <c r="I13" s="53">
        <f t="shared" si="1"/>
        <v>323700</v>
      </c>
      <c r="J13" s="53">
        <f t="shared" si="1"/>
        <v>0</v>
      </c>
      <c r="K13" s="53">
        <f t="shared" si="1"/>
        <v>323700</v>
      </c>
      <c r="L13" s="53">
        <f t="shared" si="1"/>
        <v>1079100</v>
      </c>
      <c r="M13" s="53">
        <f t="shared" si="1"/>
        <v>0</v>
      </c>
      <c r="N13" s="53">
        <f>N18+N563</f>
        <v>1079100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53">
        <f t="shared" si="1"/>
        <v>0</v>
      </c>
      <c r="T13" s="53">
        <f t="shared" si="1"/>
        <v>0</v>
      </c>
      <c r="U13" s="53">
        <f t="shared" si="1"/>
        <v>0</v>
      </c>
      <c r="V13" s="53">
        <f t="shared" si="1"/>
        <v>0</v>
      </c>
      <c r="W13" s="53">
        <f t="shared" si="1"/>
        <v>0</v>
      </c>
    </row>
    <row r="14" spans="1:23" ht="21" customHeight="1" x14ac:dyDescent="0.4">
      <c r="A14" s="149"/>
      <c r="B14" s="150"/>
      <c r="C14" s="151"/>
      <c r="D14" s="119"/>
      <c r="E14" s="58" t="s">
        <v>25</v>
      </c>
      <c r="F14" s="53">
        <f t="shared" ref="F14:W14" si="2">F19+F564</f>
        <v>1346993.25</v>
      </c>
      <c r="G14" s="53">
        <f t="shared" si="2"/>
        <v>0</v>
      </c>
      <c r="H14" s="53">
        <f t="shared" si="2"/>
        <v>1346993.25</v>
      </c>
      <c r="I14" s="53">
        <f t="shared" si="2"/>
        <v>310173.25</v>
      </c>
      <c r="J14" s="53">
        <f t="shared" si="2"/>
        <v>0</v>
      </c>
      <c r="K14" s="53">
        <f t="shared" si="2"/>
        <v>310173.25</v>
      </c>
      <c r="L14" s="53">
        <f t="shared" si="2"/>
        <v>1036820.0000000001</v>
      </c>
      <c r="M14" s="53">
        <f t="shared" si="2"/>
        <v>0</v>
      </c>
      <c r="N14" s="53">
        <f t="shared" si="2"/>
        <v>1036820.0000000001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</row>
    <row r="15" spans="1:23" ht="21" customHeight="1" x14ac:dyDescent="0.4">
      <c r="A15" s="149"/>
      <c r="B15" s="150"/>
      <c r="C15" s="151"/>
      <c r="D15" s="119"/>
      <c r="E15" s="58" t="s">
        <v>26</v>
      </c>
      <c r="F15" s="53">
        <f t="shared" ref="F15:W15" si="3">F20+F565</f>
        <v>876.75000000000023</v>
      </c>
      <c r="G15" s="53">
        <f t="shared" si="3"/>
        <v>0</v>
      </c>
      <c r="H15" s="53">
        <f t="shared" si="3"/>
        <v>876.75000000000023</v>
      </c>
      <c r="I15" s="53">
        <f t="shared" si="3"/>
        <v>876.75000000000023</v>
      </c>
      <c r="J15" s="53">
        <f t="shared" si="3"/>
        <v>0</v>
      </c>
      <c r="K15" s="53">
        <f t="shared" si="3"/>
        <v>876.75000000000023</v>
      </c>
      <c r="L15" s="53">
        <f t="shared" si="3"/>
        <v>0</v>
      </c>
      <c r="M15" s="53">
        <f t="shared" si="3"/>
        <v>0</v>
      </c>
      <c r="N15" s="53">
        <f t="shared" si="3"/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</row>
    <row r="16" spans="1:23" ht="21" customHeight="1" x14ac:dyDescent="0.4">
      <c r="A16" s="152"/>
      <c r="B16" s="153"/>
      <c r="C16" s="154"/>
      <c r="D16" s="120"/>
      <c r="E16" s="58" t="s">
        <v>27</v>
      </c>
      <c r="F16" s="53">
        <f t="shared" ref="F16:W16" si="4">F21+F566</f>
        <v>550161.19999999995</v>
      </c>
      <c r="G16" s="53">
        <f t="shared" si="4"/>
        <v>0</v>
      </c>
      <c r="H16" s="53">
        <f t="shared" si="4"/>
        <v>533527.56999999995</v>
      </c>
      <c r="I16" s="53">
        <f t="shared" si="4"/>
        <v>126916.65000000001</v>
      </c>
      <c r="J16" s="53">
        <f t="shared" si="4"/>
        <v>0</v>
      </c>
      <c r="K16" s="53">
        <f t="shared" si="4"/>
        <v>126916.65000000001</v>
      </c>
      <c r="L16" s="53">
        <f t="shared" si="4"/>
        <v>423244.54999999993</v>
      </c>
      <c r="M16" s="53">
        <f t="shared" si="4"/>
        <v>0</v>
      </c>
      <c r="N16" s="53">
        <f t="shared" si="4"/>
        <v>423244.54999999993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</row>
    <row r="17" spans="1:23" ht="25.5" customHeight="1" x14ac:dyDescent="0.4">
      <c r="A17" s="146" t="s">
        <v>237</v>
      </c>
      <c r="B17" s="147"/>
      <c r="C17" s="148"/>
      <c r="D17" s="117" t="s">
        <v>22</v>
      </c>
      <c r="E17" s="118"/>
      <c r="F17" s="53">
        <f>SUM(F18:F21)</f>
        <v>3288126.92</v>
      </c>
      <c r="G17" s="53">
        <f t="shared" ref="G17:W17" si="5">SUM(G18:G21)</f>
        <v>0</v>
      </c>
      <c r="H17" s="53">
        <f t="shared" si="5"/>
        <v>3271493.2899999996</v>
      </c>
      <c r="I17" s="53">
        <f t="shared" si="5"/>
        <v>748962.37</v>
      </c>
      <c r="J17" s="53">
        <f t="shared" si="5"/>
        <v>0</v>
      </c>
      <c r="K17" s="53">
        <f t="shared" si="5"/>
        <v>748962.37</v>
      </c>
      <c r="L17" s="53">
        <f t="shared" si="5"/>
        <v>2539164.5499999998</v>
      </c>
      <c r="M17" s="53">
        <f t="shared" si="5"/>
        <v>0</v>
      </c>
      <c r="N17" s="53">
        <f t="shared" si="5"/>
        <v>2539164.5499999998</v>
      </c>
      <c r="O17" s="53">
        <f t="shared" si="5"/>
        <v>0</v>
      </c>
      <c r="P17" s="53">
        <f t="shared" si="5"/>
        <v>0</v>
      </c>
      <c r="Q17" s="53">
        <f t="shared" si="5"/>
        <v>0</v>
      </c>
      <c r="R17" s="53">
        <f t="shared" si="5"/>
        <v>0</v>
      </c>
      <c r="S17" s="53">
        <f t="shared" si="5"/>
        <v>0</v>
      </c>
      <c r="T17" s="53">
        <f t="shared" si="5"/>
        <v>0</v>
      </c>
      <c r="U17" s="53">
        <f t="shared" si="5"/>
        <v>0</v>
      </c>
      <c r="V17" s="53">
        <f t="shared" si="5"/>
        <v>0</v>
      </c>
      <c r="W17" s="53">
        <f t="shared" si="5"/>
        <v>0</v>
      </c>
    </row>
    <row r="18" spans="1:23" ht="21" customHeight="1" x14ac:dyDescent="0.4">
      <c r="A18" s="149"/>
      <c r="B18" s="150"/>
      <c r="C18" s="151"/>
      <c r="D18" s="109" t="s">
        <v>293</v>
      </c>
      <c r="E18" s="58" t="s">
        <v>24</v>
      </c>
      <c r="F18" s="53">
        <f t="shared" ref="F18:M21" si="6">F23+F48+F98+F143+F178+F188+F198+F298+F308+F368+F413+F468+F488+F518</f>
        <v>1397402</v>
      </c>
      <c r="G18" s="53">
        <f t="shared" si="6"/>
        <v>0</v>
      </c>
      <c r="H18" s="53">
        <f t="shared" si="6"/>
        <v>1397402</v>
      </c>
      <c r="I18" s="53">
        <f t="shared" si="6"/>
        <v>318302</v>
      </c>
      <c r="J18" s="53">
        <f t="shared" si="6"/>
        <v>0</v>
      </c>
      <c r="K18" s="53">
        <f t="shared" si="6"/>
        <v>318302</v>
      </c>
      <c r="L18" s="53">
        <f t="shared" si="6"/>
        <v>1079100</v>
      </c>
      <c r="M18" s="53">
        <f t="shared" si="6"/>
        <v>0</v>
      </c>
      <c r="N18" s="53">
        <f>N23+N48+N98+N143+N178+N188+N198+N298+N308+N368+N413+N468+N488+N518</f>
        <v>1079100</v>
      </c>
      <c r="O18" s="53">
        <f t="shared" ref="O18:W18" si="7">O23+O48+O98+O143+O178+O188+O198+O308+O368+O413+O468+O488+O518</f>
        <v>0</v>
      </c>
      <c r="P18" s="53">
        <f t="shared" si="7"/>
        <v>0</v>
      </c>
      <c r="Q18" s="53">
        <f t="shared" si="7"/>
        <v>0</v>
      </c>
      <c r="R18" s="53">
        <f t="shared" si="7"/>
        <v>0</v>
      </c>
      <c r="S18" s="53">
        <f t="shared" si="7"/>
        <v>0</v>
      </c>
      <c r="T18" s="53">
        <f t="shared" si="7"/>
        <v>0</v>
      </c>
      <c r="U18" s="53">
        <f t="shared" si="7"/>
        <v>0</v>
      </c>
      <c r="V18" s="53">
        <f t="shared" si="7"/>
        <v>0</v>
      </c>
      <c r="W18" s="53">
        <f t="shared" si="7"/>
        <v>0</v>
      </c>
    </row>
    <row r="19" spans="1:23" ht="21" customHeight="1" x14ac:dyDescent="0.4">
      <c r="A19" s="149"/>
      <c r="B19" s="150"/>
      <c r="C19" s="151"/>
      <c r="D19" s="119"/>
      <c r="E19" s="58" t="s">
        <v>25</v>
      </c>
      <c r="F19" s="53">
        <f t="shared" si="6"/>
        <v>1340563.72</v>
      </c>
      <c r="G19" s="53">
        <f t="shared" si="6"/>
        <v>0</v>
      </c>
      <c r="H19" s="53">
        <f t="shared" si="6"/>
        <v>1340563.72</v>
      </c>
      <c r="I19" s="53">
        <f t="shared" si="6"/>
        <v>303743.71999999997</v>
      </c>
      <c r="J19" s="53">
        <f t="shared" si="6"/>
        <v>0</v>
      </c>
      <c r="K19" s="53">
        <f t="shared" si="6"/>
        <v>303743.71999999997</v>
      </c>
      <c r="L19" s="53">
        <f t="shared" si="6"/>
        <v>1036820.0000000001</v>
      </c>
      <c r="M19" s="53">
        <f t="shared" si="6"/>
        <v>0</v>
      </c>
      <c r="N19" s="53">
        <f t="shared" ref="N19:N21" si="8">N24+N49+N99+N144+N179+N189+N199+N299+N309+N369+N414+N469+N489+N519</f>
        <v>1036820.0000000001</v>
      </c>
      <c r="O19" s="53">
        <f t="shared" ref="O19:W19" si="9">O24+O49+O99+O144+O179+O189+O199+O309+O369+O414+O469+O489+O519</f>
        <v>0</v>
      </c>
      <c r="P19" s="53">
        <f t="shared" si="9"/>
        <v>0</v>
      </c>
      <c r="Q19" s="53">
        <f t="shared" si="9"/>
        <v>0</v>
      </c>
      <c r="R19" s="53">
        <f t="shared" si="9"/>
        <v>0</v>
      </c>
      <c r="S19" s="53">
        <f t="shared" si="9"/>
        <v>0</v>
      </c>
      <c r="T19" s="53">
        <f t="shared" si="9"/>
        <v>0</v>
      </c>
      <c r="U19" s="53">
        <f t="shared" si="9"/>
        <v>0</v>
      </c>
      <c r="V19" s="53">
        <f t="shared" si="9"/>
        <v>0</v>
      </c>
      <c r="W19" s="53">
        <f t="shared" si="9"/>
        <v>0</v>
      </c>
    </row>
    <row r="20" spans="1:23" ht="21" customHeight="1" x14ac:dyDescent="0.4">
      <c r="A20" s="149"/>
      <c r="B20" s="150"/>
      <c r="C20" s="151"/>
      <c r="D20" s="119"/>
      <c r="E20" s="58" t="s">
        <v>26</v>
      </c>
      <c r="F20" s="53">
        <f t="shared" si="6"/>
        <v>0</v>
      </c>
      <c r="G20" s="53">
        <f t="shared" si="6"/>
        <v>0</v>
      </c>
      <c r="H20" s="53">
        <f t="shared" si="6"/>
        <v>0</v>
      </c>
      <c r="I20" s="53">
        <f t="shared" si="6"/>
        <v>0</v>
      </c>
      <c r="J20" s="53">
        <f t="shared" si="6"/>
        <v>0</v>
      </c>
      <c r="K20" s="53">
        <f t="shared" si="6"/>
        <v>0</v>
      </c>
      <c r="L20" s="53">
        <f t="shared" si="6"/>
        <v>0</v>
      </c>
      <c r="M20" s="53">
        <f t="shared" si="6"/>
        <v>0</v>
      </c>
      <c r="N20" s="53">
        <f t="shared" si="8"/>
        <v>0</v>
      </c>
      <c r="O20" s="53">
        <f t="shared" ref="O20:W20" si="10">O25+O50+O100+O145+O180+O190+O200+O310+O370+O415+O470+O490+O520</f>
        <v>0</v>
      </c>
      <c r="P20" s="53">
        <f t="shared" si="10"/>
        <v>0</v>
      </c>
      <c r="Q20" s="53">
        <f t="shared" si="10"/>
        <v>0</v>
      </c>
      <c r="R20" s="53">
        <f t="shared" si="10"/>
        <v>0</v>
      </c>
      <c r="S20" s="53">
        <f t="shared" si="10"/>
        <v>0</v>
      </c>
      <c r="T20" s="53">
        <f t="shared" si="10"/>
        <v>0</v>
      </c>
      <c r="U20" s="53">
        <f t="shared" si="10"/>
        <v>0</v>
      </c>
      <c r="V20" s="53">
        <f t="shared" si="10"/>
        <v>0</v>
      </c>
      <c r="W20" s="53">
        <f t="shared" si="10"/>
        <v>0</v>
      </c>
    </row>
    <row r="21" spans="1:23" ht="21" customHeight="1" x14ac:dyDescent="0.4">
      <c r="A21" s="152"/>
      <c r="B21" s="153"/>
      <c r="C21" s="154"/>
      <c r="D21" s="120"/>
      <c r="E21" s="58" t="s">
        <v>27</v>
      </c>
      <c r="F21" s="53">
        <f t="shared" si="6"/>
        <v>550161.19999999995</v>
      </c>
      <c r="G21" s="53">
        <f t="shared" si="6"/>
        <v>0</v>
      </c>
      <c r="H21" s="53">
        <f t="shared" si="6"/>
        <v>533527.56999999995</v>
      </c>
      <c r="I21" s="53">
        <f t="shared" si="6"/>
        <v>126916.65000000001</v>
      </c>
      <c r="J21" s="53">
        <f t="shared" si="6"/>
        <v>0</v>
      </c>
      <c r="K21" s="53">
        <f t="shared" si="6"/>
        <v>126916.65000000001</v>
      </c>
      <c r="L21" s="53">
        <f t="shared" si="6"/>
        <v>423244.54999999993</v>
      </c>
      <c r="M21" s="53">
        <f t="shared" si="6"/>
        <v>0</v>
      </c>
      <c r="N21" s="53">
        <f t="shared" si="8"/>
        <v>423244.54999999993</v>
      </c>
      <c r="O21" s="53">
        <f t="shared" ref="O21:W21" si="11">O26+O51+O101+O146+O181+O191+O201+O311+O371+O416+O471+O491+O521</f>
        <v>0</v>
      </c>
      <c r="P21" s="53">
        <f t="shared" si="11"/>
        <v>0</v>
      </c>
      <c r="Q21" s="53">
        <f t="shared" si="11"/>
        <v>0</v>
      </c>
      <c r="R21" s="53">
        <f t="shared" si="11"/>
        <v>0</v>
      </c>
      <c r="S21" s="53">
        <f t="shared" si="11"/>
        <v>0</v>
      </c>
      <c r="T21" s="53">
        <f t="shared" si="11"/>
        <v>0</v>
      </c>
      <c r="U21" s="53">
        <f t="shared" si="11"/>
        <v>0</v>
      </c>
      <c r="V21" s="53">
        <f t="shared" si="11"/>
        <v>0</v>
      </c>
      <c r="W21" s="53">
        <f t="shared" si="11"/>
        <v>0</v>
      </c>
    </row>
    <row r="22" spans="1:23" ht="21" customHeight="1" x14ac:dyDescent="0.4">
      <c r="A22" s="137" t="s">
        <v>54</v>
      </c>
      <c r="B22" s="138"/>
      <c r="C22" s="139"/>
      <c r="D22" s="117" t="s">
        <v>22</v>
      </c>
      <c r="E22" s="118"/>
      <c r="F22" s="53">
        <f>SUM(F23:F26)</f>
        <v>62988.13</v>
      </c>
      <c r="G22" s="53">
        <f t="shared" ref="G22" si="12">SUM(G23:G26)</f>
        <v>0</v>
      </c>
      <c r="H22" s="53">
        <f>SUM(H23:H26)</f>
        <v>62988.13</v>
      </c>
      <c r="I22" s="53">
        <f>SUM(I23:I26)</f>
        <v>0</v>
      </c>
      <c r="J22" s="53">
        <f t="shared" ref="J22" si="13">SUM(J23:J26)</f>
        <v>0</v>
      </c>
      <c r="K22" s="53">
        <f>SUM(K23:K26)</f>
        <v>0</v>
      </c>
      <c r="L22" s="53">
        <f>SUM(L23:L26)</f>
        <v>62988.13</v>
      </c>
      <c r="M22" s="53">
        <f t="shared" ref="M22" si="14">SUM(M23:M26)</f>
        <v>0</v>
      </c>
      <c r="N22" s="53">
        <f>SUM(N23:N26)</f>
        <v>62988.13</v>
      </c>
      <c r="O22" s="53">
        <f>SUM(O23:O26)</f>
        <v>0</v>
      </c>
      <c r="P22" s="53">
        <f t="shared" ref="P22" si="15">SUM(P23:P26)</f>
        <v>0</v>
      </c>
      <c r="Q22" s="53">
        <f>SUM(Q23:Q26)</f>
        <v>0</v>
      </c>
      <c r="R22" s="53">
        <f>SUM(R23:R26)</f>
        <v>0</v>
      </c>
      <c r="S22" s="53">
        <f t="shared" ref="S22" si="16">SUM(S23:S26)</f>
        <v>0</v>
      </c>
      <c r="T22" s="53">
        <f>SUM(T23:T26)</f>
        <v>0</v>
      </c>
      <c r="U22" s="53">
        <f>SUM(U23:U26)</f>
        <v>0</v>
      </c>
      <c r="V22" s="53">
        <f t="shared" ref="V22" si="17">SUM(V23:V26)</f>
        <v>0</v>
      </c>
      <c r="W22" s="53">
        <f>SUM(W23:W26)</f>
        <v>0</v>
      </c>
    </row>
    <row r="23" spans="1:23" ht="21" customHeight="1" x14ac:dyDescent="0.4">
      <c r="A23" s="140"/>
      <c r="B23" s="141"/>
      <c r="C23" s="142"/>
      <c r="D23" s="109" t="s">
        <v>293</v>
      </c>
      <c r="E23" s="58" t="s">
        <v>24</v>
      </c>
      <c r="F23" s="53">
        <f t="shared" ref="F23:M26" si="18">F28+F33+F38+F43</f>
        <v>26768</v>
      </c>
      <c r="G23" s="53">
        <f t="shared" si="18"/>
        <v>0</v>
      </c>
      <c r="H23" s="53">
        <f t="shared" si="18"/>
        <v>26768</v>
      </c>
      <c r="I23" s="53">
        <f t="shared" si="18"/>
        <v>0</v>
      </c>
      <c r="J23" s="53">
        <f t="shared" si="18"/>
        <v>0</v>
      </c>
      <c r="K23" s="53">
        <f t="shared" si="18"/>
        <v>0</v>
      </c>
      <c r="L23" s="53">
        <f>L28+L33+L38+L43</f>
        <v>26768</v>
      </c>
      <c r="M23" s="53">
        <f t="shared" si="18"/>
        <v>0</v>
      </c>
      <c r="N23" s="53">
        <f>N28+N33+N38+N43</f>
        <v>26768</v>
      </c>
      <c r="O23" s="53">
        <f t="shared" ref="O23:W23" si="19">O28+O38+O43</f>
        <v>0</v>
      </c>
      <c r="P23" s="53">
        <f t="shared" si="19"/>
        <v>0</v>
      </c>
      <c r="Q23" s="53">
        <f t="shared" si="19"/>
        <v>0</v>
      </c>
      <c r="R23" s="53">
        <f t="shared" si="19"/>
        <v>0</v>
      </c>
      <c r="S23" s="53">
        <f t="shared" si="19"/>
        <v>0</v>
      </c>
      <c r="T23" s="53">
        <f t="shared" si="19"/>
        <v>0</v>
      </c>
      <c r="U23" s="53">
        <f t="shared" si="19"/>
        <v>0</v>
      </c>
      <c r="V23" s="53">
        <f t="shared" si="19"/>
        <v>0</v>
      </c>
      <c r="W23" s="53">
        <f t="shared" si="19"/>
        <v>0</v>
      </c>
    </row>
    <row r="24" spans="1:23" ht="21" customHeight="1" x14ac:dyDescent="0.4">
      <c r="A24" s="140"/>
      <c r="B24" s="141"/>
      <c r="C24" s="142"/>
      <c r="D24" s="119"/>
      <c r="E24" s="58" t="s">
        <v>25</v>
      </c>
      <c r="F24" s="53">
        <f t="shared" si="18"/>
        <v>25718.28</v>
      </c>
      <c r="G24" s="53">
        <f t="shared" si="18"/>
        <v>0</v>
      </c>
      <c r="H24" s="53">
        <f t="shared" si="18"/>
        <v>25718.28</v>
      </c>
      <c r="I24" s="53">
        <f t="shared" si="18"/>
        <v>0</v>
      </c>
      <c r="J24" s="53">
        <f t="shared" si="18"/>
        <v>0</v>
      </c>
      <c r="K24" s="53">
        <f t="shared" si="18"/>
        <v>0</v>
      </c>
      <c r="L24" s="53">
        <f t="shared" si="18"/>
        <v>25718.28</v>
      </c>
      <c r="M24" s="53">
        <f t="shared" si="18"/>
        <v>0</v>
      </c>
      <c r="N24" s="53">
        <f t="shared" ref="N24:N26" si="20">N29+N34+N39+N44</f>
        <v>25718.28</v>
      </c>
      <c r="O24" s="53">
        <f t="shared" ref="O24:W24" si="21">O29+O39+O44</f>
        <v>0</v>
      </c>
      <c r="P24" s="53">
        <f t="shared" si="21"/>
        <v>0</v>
      </c>
      <c r="Q24" s="53">
        <f t="shared" si="21"/>
        <v>0</v>
      </c>
      <c r="R24" s="53">
        <f t="shared" si="21"/>
        <v>0</v>
      </c>
      <c r="S24" s="53">
        <f t="shared" si="21"/>
        <v>0</v>
      </c>
      <c r="T24" s="53">
        <f t="shared" si="21"/>
        <v>0</v>
      </c>
      <c r="U24" s="53">
        <f t="shared" si="21"/>
        <v>0</v>
      </c>
      <c r="V24" s="53">
        <f t="shared" si="21"/>
        <v>0</v>
      </c>
      <c r="W24" s="53">
        <f t="shared" si="21"/>
        <v>0</v>
      </c>
    </row>
    <row r="25" spans="1:23" ht="21" customHeight="1" x14ac:dyDescent="0.4">
      <c r="A25" s="140"/>
      <c r="B25" s="141"/>
      <c r="C25" s="142"/>
      <c r="D25" s="119"/>
      <c r="E25" s="58" t="s">
        <v>26</v>
      </c>
      <c r="F25" s="53">
        <f t="shared" si="18"/>
        <v>0</v>
      </c>
      <c r="G25" s="53">
        <f t="shared" si="18"/>
        <v>0</v>
      </c>
      <c r="H25" s="53">
        <f t="shared" si="18"/>
        <v>0</v>
      </c>
      <c r="I25" s="53">
        <f t="shared" si="18"/>
        <v>0</v>
      </c>
      <c r="J25" s="53">
        <f t="shared" si="18"/>
        <v>0</v>
      </c>
      <c r="K25" s="53">
        <f t="shared" si="18"/>
        <v>0</v>
      </c>
      <c r="L25" s="53">
        <f t="shared" si="18"/>
        <v>0</v>
      </c>
      <c r="M25" s="53">
        <f t="shared" si="18"/>
        <v>0</v>
      </c>
      <c r="N25" s="53">
        <f t="shared" si="20"/>
        <v>0</v>
      </c>
      <c r="O25" s="53">
        <f t="shared" ref="O25:W25" si="22">O30+O40+O45</f>
        <v>0</v>
      </c>
      <c r="P25" s="53">
        <f t="shared" si="22"/>
        <v>0</v>
      </c>
      <c r="Q25" s="53">
        <f t="shared" si="22"/>
        <v>0</v>
      </c>
      <c r="R25" s="53">
        <f t="shared" si="22"/>
        <v>0</v>
      </c>
      <c r="S25" s="53">
        <f t="shared" si="22"/>
        <v>0</v>
      </c>
      <c r="T25" s="53">
        <f t="shared" si="22"/>
        <v>0</v>
      </c>
      <c r="U25" s="53">
        <f t="shared" si="22"/>
        <v>0</v>
      </c>
      <c r="V25" s="53">
        <f t="shared" si="22"/>
        <v>0</v>
      </c>
      <c r="W25" s="53">
        <f t="shared" si="22"/>
        <v>0</v>
      </c>
    </row>
    <row r="26" spans="1:23" ht="21" customHeight="1" x14ac:dyDescent="0.4">
      <c r="A26" s="143"/>
      <c r="B26" s="144"/>
      <c r="C26" s="145"/>
      <c r="D26" s="120"/>
      <c r="E26" s="58" t="s">
        <v>27</v>
      </c>
      <c r="F26" s="53">
        <f t="shared" si="18"/>
        <v>10501.849999999999</v>
      </c>
      <c r="G26" s="53">
        <f t="shared" si="18"/>
        <v>0</v>
      </c>
      <c r="H26" s="53">
        <f t="shared" si="18"/>
        <v>10501.849999999999</v>
      </c>
      <c r="I26" s="53">
        <f t="shared" si="18"/>
        <v>0</v>
      </c>
      <c r="J26" s="53">
        <f t="shared" si="18"/>
        <v>0</v>
      </c>
      <c r="K26" s="53">
        <f t="shared" si="18"/>
        <v>0</v>
      </c>
      <c r="L26" s="53">
        <f t="shared" si="18"/>
        <v>10501.849999999999</v>
      </c>
      <c r="M26" s="53">
        <f t="shared" si="18"/>
        <v>0</v>
      </c>
      <c r="N26" s="53">
        <f t="shared" si="20"/>
        <v>10501.849999999999</v>
      </c>
      <c r="O26" s="53">
        <f t="shared" ref="O26:W26" si="23">O31+O41+O46</f>
        <v>0</v>
      </c>
      <c r="P26" s="53">
        <f t="shared" si="23"/>
        <v>0</v>
      </c>
      <c r="Q26" s="53">
        <f t="shared" si="23"/>
        <v>0</v>
      </c>
      <c r="R26" s="53">
        <f t="shared" si="23"/>
        <v>0</v>
      </c>
      <c r="S26" s="53">
        <f t="shared" si="23"/>
        <v>0</v>
      </c>
      <c r="T26" s="53">
        <f t="shared" si="23"/>
        <v>0</v>
      </c>
      <c r="U26" s="53">
        <f t="shared" si="23"/>
        <v>0</v>
      </c>
      <c r="V26" s="53">
        <f t="shared" si="23"/>
        <v>0</v>
      </c>
      <c r="W26" s="53">
        <f t="shared" si="23"/>
        <v>0</v>
      </c>
    </row>
    <row r="27" spans="1:23" ht="27" customHeight="1" x14ac:dyDescent="0.4">
      <c r="A27" s="109">
        <f>'Характеристика объектов'!A13</f>
        <v>1</v>
      </c>
      <c r="B27" s="130" t="str">
        <f>'Характеристика объектов'!B13</f>
        <v>Борское сельское поселение</v>
      </c>
      <c r="C27" s="130" t="s">
        <v>424</v>
      </c>
      <c r="D27" s="117" t="s">
        <v>22</v>
      </c>
      <c r="E27" s="118"/>
      <c r="F27" s="53">
        <f>I27+L27+O27+R27+U27</f>
        <v>17023.82</v>
      </c>
      <c r="G27" s="53">
        <f t="shared" ref="G27:H31" si="24">J27+M27+P27+S27+V27</f>
        <v>0</v>
      </c>
      <c r="H27" s="53">
        <f>K27+N27+Q27+T27+W27</f>
        <v>17023.82</v>
      </c>
      <c r="I27" s="53">
        <f>SUM(I28:I31)</f>
        <v>0</v>
      </c>
      <c r="J27" s="53">
        <f t="shared" ref="J27:K27" si="25">SUM(J28:J31)</f>
        <v>0</v>
      </c>
      <c r="K27" s="53">
        <f t="shared" si="25"/>
        <v>0</v>
      </c>
      <c r="L27" s="53">
        <f>SUM(L28:L31)</f>
        <v>17023.82</v>
      </c>
      <c r="M27" s="53">
        <f t="shared" ref="M27" si="26">SUM(M28:M31)</f>
        <v>0</v>
      </c>
      <c r="N27" s="53">
        <f t="shared" ref="N27" si="27">SUM(N28:N31)</f>
        <v>17023.82</v>
      </c>
      <c r="O27" s="53">
        <f>SUM(O28:O31)</f>
        <v>0</v>
      </c>
      <c r="P27" s="53">
        <f t="shared" ref="P27" si="28">SUM(P28:P31)</f>
        <v>0</v>
      </c>
      <c r="Q27" s="53">
        <f>SUM(Q28:Q31)</f>
        <v>0</v>
      </c>
      <c r="R27" s="53">
        <f>SUM(R28:R31)</f>
        <v>0</v>
      </c>
      <c r="S27" s="53">
        <f t="shared" ref="S27" si="29">SUM(S28:S31)</f>
        <v>0</v>
      </c>
      <c r="T27" s="53">
        <f t="shared" ref="T27" si="30">SUM(T28:T31)</f>
        <v>0</v>
      </c>
      <c r="U27" s="53">
        <f>SUM(U28:U31)</f>
        <v>0</v>
      </c>
      <c r="V27" s="53">
        <f>SUM(V28:V31)</f>
        <v>0</v>
      </c>
      <c r="W27" s="53">
        <f t="shared" ref="W27" si="31">SUM(W28:W31)</f>
        <v>0</v>
      </c>
    </row>
    <row r="28" spans="1:23" ht="27" customHeight="1" x14ac:dyDescent="0.4">
      <c r="A28" s="110"/>
      <c r="B28" s="130"/>
      <c r="C28" s="130"/>
      <c r="D28" s="109" t="s">
        <v>293</v>
      </c>
      <c r="E28" s="48" t="s">
        <v>24</v>
      </c>
      <c r="F28" s="53">
        <f t="shared" ref="F28:F31" si="32">I28+L28+O28+R28+U28</f>
        <v>7235</v>
      </c>
      <c r="G28" s="53">
        <f t="shared" si="24"/>
        <v>0</v>
      </c>
      <c r="H28" s="53">
        <f t="shared" si="24"/>
        <v>7235</v>
      </c>
      <c r="I28" s="53">
        <f>SUM(J28:K28)</f>
        <v>0</v>
      </c>
      <c r="J28" s="53">
        <v>0</v>
      </c>
      <c r="K28" s="53"/>
      <c r="L28" s="53">
        <f>SUM(M28:N28)</f>
        <v>7235</v>
      </c>
      <c r="M28" s="53">
        <v>0</v>
      </c>
      <c r="N28" s="53">
        <v>7235</v>
      </c>
      <c r="O28" s="53">
        <f>SUM(P28:Q28)</f>
        <v>0</v>
      </c>
      <c r="P28" s="53">
        <v>0</v>
      </c>
      <c r="Q28" s="53">
        <v>0</v>
      </c>
      <c r="R28" s="53">
        <f>SUM(S28:T28)</f>
        <v>0</v>
      </c>
      <c r="S28" s="53">
        <v>0</v>
      </c>
      <c r="T28" s="53">
        <v>0</v>
      </c>
      <c r="U28" s="53">
        <f>SUM(V28:W28)</f>
        <v>0</v>
      </c>
      <c r="V28" s="53">
        <v>0</v>
      </c>
      <c r="W28" s="53">
        <v>0</v>
      </c>
    </row>
    <row r="29" spans="1:23" ht="27" customHeight="1" x14ac:dyDescent="0.4">
      <c r="A29" s="110"/>
      <c r="B29" s="130"/>
      <c r="C29" s="130"/>
      <c r="D29" s="119"/>
      <c r="E29" s="48" t="s">
        <v>25</v>
      </c>
      <c r="F29" s="53">
        <f t="shared" si="32"/>
        <v>6951.27</v>
      </c>
      <c r="G29" s="53">
        <f t="shared" si="24"/>
        <v>0</v>
      </c>
      <c r="H29" s="53">
        <f t="shared" si="24"/>
        <v>6951.27</v>
      </c>
      <c r="I29" s="53">
        <f>SUM(J29:K29)</f>
        <v>0</v>
      </c>
      <c r="J29" s="53">
        <v>0</v>
      </c>
      <c r="K29" s="53"/>
      <c r="L29" s="53">
        <f>SUM(M29:N29)</f>
        <v>6951.27</v>
      </c>
      <c r="M29" s="53">
        <v>0</v>
      </c>
      <c r="N29" s="53">
        <v>6951.27</v>
      </c>
      <c r="O29" s="53">
        <f>SUM(P29:Q29)</f>
        <v>0</v>
      </c>
      <c r="P29" s="53">
        <v>0</v>
      </c>
      <c r="Q29" s="53">
        <v>0</v>
      </c>
      <c r="R29" s="53">
        <f t="shared" ref="R29:R31" si="33">SUM(S29:T29)</f>
        <v>0</v>
      </c>
      <c r="S29" s="53">
        <v>0</v>
      </c>
      <c r="T29" s="53">
        <v>0</v>
      </c>
      <c r="U29" s="53">
        <f t="shared" ref="U29:U31" si="34">SUM(V29:W29)</f>
        <v>0</v>
      </c>
      <c r="V29" s="53">
        <v>0</v>
      </c>
      <c r="W29" s="53">
        <v>0</v>
      </c>
    </row>
    <row r="30" spans="1:23" ht="27" customHeight="1" x14ac:dyDescent="0.4">
      <c r="A30" s="110"/>
      <c r="B30" s="130"/>
      <c r="C30" s="130"/>
      <c r="D30" s="119"/>
      <c r="E30" s="48" t="s">
        <v>26</v>
      </c>
      <c r="F30" s="53">
        <f t="shared" si="32"/>
        <v>0</v>
      </c>
      <c r="G30" s="53">
        <f t="shared" si="24"/>
        <v>0</v>
      </c>
      <c r="H30" s="53">
        <f t="shared" si="24"/>
        <v>0</v>
      </c>
      <c r="I30" s="53">
        <f t="shared" ref="I30" si="35">SUM(J30:K30)</f>
        <v>0</v>
      </c>
      <c r="J30" s="53">
        <v>0</v>
      </c>
      <c r="K30" s="53">
        <v>0</v>
      </c>
      <c r="L30" s="53">
        <f t="shared" ref="L30:L31" si="36">SUM(M30:N30)</f>
        <v>0</v>
      </c>
      <c r="M30" s="53">
        <v>0</v>
      </c>
      <c r="N30" s="53">
        <v>0</v>
      </c>
      <c r="O30" s="53">
        <f t="shared" ref="O30:O31" si="37">SUM(P30:Q30)</f>
        <v>0</v>
      </c>
      <c r="P30" s="53">
        <v>0</v>
      </c>
      <c r="Q30" s="53">
        <v>0</v>
      </c>
      <c r="R30" s="53">
        <f t="shared" si="33"/>
        <v>0</v>
      </c>
      <c r="S30" s="53">
        <v>0</v>
      </c>
      <c r="T30" s="53">
        <v>0</v>
      </c>
      <c r="U30" s="53">
        <f t="shared" si="34"/>
        <v>0</v>
      </c>
      <c r="V30" s="53">
        <v>0</v>
      </c>
      <c r="W30" s="53">
        <v>0</v>
      </c>
    </row>
    <row r="31" spans="1:23" ht="27" customHeight="1" x14ac:dyDescent="0.4">
      <c r="A31" s="111"/>
      <c r="B31" s="130"/>
      <c r="C31" s="130"/>
      <c r="D31" s="120"/>
      <c r="E31" s="48" t="s">
        <v>27</v>
      </c>
      <c r="F31" s="53">
        <f t="shared" si="32"/>
        <v>2837.55</v>
      </c>
      <c r="G31" s="53">
        <f t="shared" si="24"/>
        <v>0</v>
      </c>
      <c r="H31" s="53">
        <f t="shared" si="24"/>
        <v>2837.55</v>
      </c>
      <c r="I31" s="53">
        <v>0</v>
      </c>
      <c r="J31" s="53">
        <v>0</v>
      </c>
      <c r="K31" s="53">
        <v>0</v>
      </c>
      <c r="L31" s="53">
        <f t="shared" si="36"/>
        <v>2837.55</v>
      </c>
      <c r="M31" s="53">
        <v>0</v>
      </c>
      <c r="N31" s="53">
        <v>2837.55</v>
      </c>
      <c r="O31" s="53">
        <f t="shared" si="37"/>
        <v>0</v>
      </c>
      <c r="P31" s="53">
        <v>0</v>
      </c>
      <c r="Q31" s="53">
        <v>0</v>
      </c>
      <c r="R31" s="53">
        <f t="shared" si="33"/>
        <v>0</v>
      </c>
      <c r="S31" s="53">
        <v>0</v>
      </c>
      <c r="T31" s="53">
        <v>0</v>
      </c>
      <c r="U31" s="53">
        <f t="shared" si="34"/>
        <v>0</v>
      </c>
      <c r="V31" s="53">
        <v>0</v>
      </c>
      <c r="W31" s="53">
        <v>0</v>
      </c>
    </row>
    <row r="32" spans="1:23" ht="27" customHeight="1" x14ac:dyDescent="0.4">
      <c r="A32" s="109">
        <f>'Характеристика объектов'!A14</f>
        <v>2</v>
      </c>
      <c r="B32" s="130" t="str">
        <f>'Характеристика объектов'!B14</f>
        <v>Борское сельское поселение</v>
      </c>
      <c r="C32" s="130" t="str">
        <f>'Характеристика объектов'!C14</f>
        <v>Капитальный ремонт водопроводной сети 
в д. Мозолево, Борское сельское поселение, Бокситогорский район, Ленинградская область</v>
      </c>
      <c r="D32" s="117" t="s">
        <v>22</v>
      </c>
      <c r="E32" s="118"/>
      <c r="F32" s="53">
        <f>I32+L32+O32+R32+U32</f>
        <v>27857.16</v>
      </c>
      <c r="G32" s="53">
        <f t="shared" ref="G32:G36" si="38">J32+M32+P32+S32+V32</f>
        <v>0</v>
      </c>
      <c r="H32" s="53">
        <f>K32+N32+Q32+T32+W32</f>
        <v>27857.16</v>
      </c>
      <c r="I32" s="53">
        <f>SUM(I33:I36)</f>
        <v>0</v>
      </c>
      <c r="J32" s="53">
        <f t="shared" ref="J32:K32" si="39">SUM(J33:J36)</f>
        <v>0</v>
      </c>
      <c r="K32" s="53">
        <f t="shared" si="39"/>
        <v>0</v>
      </c>
      <c r="L32" s="53">
        <f>SUM(L33:L36)</f>
        <v>27857.16</v>
      </c>
      <c r="M32" s="53">
        <f t="shared" ref="M32:N32" si="40">SUM(M33:M36)</f>
        <v>0</v>
      </c>
      <c r="N32" s="53">
        <f t="shared" si="40"/>
        <v>27857.16</v>
      </c>
      <c r="O32" s="53">
        <f>SUM(O33:O36)</f>
        <v>0</v>
      </c>
      <c r="P32" s="53">
        <f t="shared" ref="P32" si="41">SUM(P33:P36)</f>
        <v>0</v>
      </c>
      <c r="Q32" s="53">
        <f>SUM(Q33:Q36)</f>
        <v>0</v>
      </c>
      <c r="R32" s="53">
        <f>SUM(R33:R36)</f>
        <v>0</v>
      </c>
      <c r="S32" s="53">
        <f t="shared" ref="S32:T32" si="42">SUM(S33:S36)</f>
        <v>0</v>
      </c>
      <c r="T32" s="53">
        <f t="shared" si="42"/>
        <v>0</v>
      </c>
      <c r="U32" s="53">
        <f>SUM(U33:U36)</f>
        <v>0</v>
      </c>
      <c r="V32" s="53">
        <f>SUM(V33:V36)</f>
        <v>0</v>
      </c>
      <c r="W32" s="53">
        <f t="shared" ref="W32" si="43">SUM(W33:W36)</f>
        <v>0</v>
      </c>
    </row>
    <row r="33" spans="1:23" ht="27" customHeight="1" x14ac:dyDescent="0.4">
      <c r="A33" s="110"/>
      <c r="B33" s="130"/>
      <c r="C33" s="130"/>
      <c r="D33" s="109" t="s">
        <v>293</v>
      </c>
      <c r="E33" s="48" t="s">
        <v>24</v>
      </c>
      <c r="F33" s="53">
        <f t="shared" ref="F33:F36" si="44">I33+L33+O33+R33+U33</f>
        <v>11839</v>
      </c>
      <c r="G33" s="53">
        <f t="shared" si="38"/>
        <v>0</v>
      </c>
      <c r="H33" s="53">
        <f t="shared" ref="H33:H36" si="45">K33+N33+Q33+T33+W33</f>
        <v>11839</v>
      </c>
      <c r="I33" s="53">
        <f>SUM(J33:K33)</f>
        <v>0</v>
      </c>
      <c r="J33" s="53">
        <v>0</v>
      </c>
      <c r="K33" s="53"/>
      <c r="L33" s="53">
        <f>SUM(M33:N33)</f>
        <v>11839</v>
      </c>
      <c r="M33" s="53">
        <v>0</v>
      </c>
      <c r="N33" s="53">
        <v>11839</v>
      </c>
      <c r="O33" s="53">
        <f>SUM(P33:Q33)</f>
        <v>0</v>
      </c>
      <c r="P33" s="53">
        <v>0</v>
      </c>
      <c r="Q33" s="53">
        <v>0</v>
      </c>
      <c r="R33" s="53">
        <f>SUM(S33:T33)</f>
        <v>0</v>
      </c>
      <c r="S33" s="53">
        <v>0</v>
      </c>
      <c r="T33" s="53">
        <v>0</v>
      </c>
      <c r="U33" s="53">
        <f>SUM(V33:W33)</f>
        <v>0</v>
      </c>
      <c r="V33" s="53">
        <v>0</v>
      </c>
      <c r="W33" s="53">
        <v>0</v>
      </c>
    </row>
    <row r="34" spans="1:23" ht="27" customHeight="1" x14ac:dyDescent="0.4">
      <c r="A34" s="110"/>
      <c r="B34" s="130"/>
      <c r="C34" s="130"/>
      <c r="D34" s="119"/>
      <c r="E34" s="48" t="s">
        <v>25</v>
      </c>
      <c r="F34" s="53">
        <f t="shared" si="44"/>
        <v>11374.73</v>
      </c>
      <c r="G34" s="53">
        <f t="shared" si="38"/>
        <v>0</v>
      </c>
      <c r="H34" s="53">
        <f t="shared" si="45"/>
        <v>11374.73</v>
      </c>
      <c r="I34" s="53">
        <f>SUM(J34:K34)</f>
        <v>0</v>
      </c>
      <c r="J34" s="53">
        <v>0</v>
      </c>
      <c r="K34" s="53"/>
      <c r="L34" s="53">
        <f t="shared" ref="L34:L36" si="46">SUM(M34:N34)</f>
        <v>11374.73</v>
      </c>
      <c r="M34" s="53">
        <v>0</v>
      </c>
      <c r="N34" s="53">
        <v>11374.73</v>
      </c>
      <c r="O34" s="53">
        <f>SUM(P34:Q34)</f>
        <v>0</v>
      </c>
      <c r="P34" s="53">
        <v>0</v>
      </c>
      <c r="Q34" s="53">
        <v>0</v>
      </c>
      <c r="R34" s="53">
        <f t="shared" ref="R34:R36" si="47">SUM(S34:T34)</f>
        <v>0</v>
      </c>
      <c r="S34" s="53">
        <v>0</v>
      </c>
      <c r="T34" s="53">
        <v>0</v>
      </c>
      <c r="U34" s="53">
        <f t="shared" ref="U34:U36" si="48">SUM(V34:W34)</f>
        <v>0</v>
      </c>
      <c r="V34" s="53">
        <v>0</v>
      </c>
      <c r="W34" s="53">
        <v>0</v>
      </c>
    </row>
    <row r="35" spans="1:23" ht="27" customHeight="1" x14ac:dyDescent="0.4">
      <c r="A35" s="110"/>
      <c r="B35" s="130"/>
      <c r="C35" s="130"/>
      <c r="D35" s="119"/>
      <c r="E35" s="48" t="s">
        <v>26</v>
      </c>
      <c r="F35" s="53">
        <f t="shared" si="44"/>
        <v>0</v>
      </c>
      <c r="G35" s="53">
        <f t="shared" si="38"/>
        <v>0</v>
      </c>
      <c r="H35" s="53">
        <f t="shared" si="45"/>
        <v>0</v>
      </c>
      <c r="I35" s="53">
        <f t="shared" ref="I35" si="49">SUM(J35:K35)</f>
        <v>0</v>
      </c>
      <c r="J35" s="53">
        <v>0</v>
      </c>
      <c r="K35" s="53">
        <v>0</v>
      </c>
      <c r="L35" s="53">
        <f t="shared" si="46"/>
        <v>0</v>
      </c>
      <c r="M35" s="53">
        <v>0</v>
      </c>
      <c r="N35" s="53">
        <v>0</v>
      </c>
      <c r="O35" s="53">
        <f t="shared" ref="O35:O36" si="50">SUM(P35:Q35)</f>
        <v>0</v>
      </c>
      <c r="P35" s="53">
        <v>0</v>
      </c>
      <c r="Q35" s="53">
        <v>0</v>
      </c>
      <c r="R35" s="53">
        <f t="shared" si="47"/>
        <v>0</v>
      </c>
      <c r="S35" s="53">
        <v>0</v>
      </c>
      <c r="T35" s="53">
        <v>0</v>
      </c>
      <c r="U35" s="53">
        <f t="shared" si="48"/>
        <v>0</v>
      </c>
      <c r="V35" s="53">
        <v>0</v>
      </c>
      <c r="W35" s="53">
        <v>0</v>
      </c>
    </row>
    <row r="36" spans="1:23" ht="27" customHeight="1" x14ac:dyDescent="0.4">
      <c r="A36" s="111"/>
      <c r="B36" s="130"/>
      <c r="C36" s="130"/>
      <c r="D36" s="120"/>
      <c r="E36" s="48" t="s">
        <v>27</v>
      </c>
      <c r="F36" s="53">
        <f t="shared" si="44"/>
        <v>4643.43</v>
      </c>
      <c r="G36" s="53">
        <f t="shared" si="38"/>
        <v>0</v>
      </c>
      <c r="H36" s="53">
        <f t="shared" si="45"/>
        <v>4643.43</v>
      </c>
      <c r="I36" s="53">
        <v>0</v>
      </c>
      <c r="J36" s="53">
        <v>0</v>
      </c>
      <c r="K36" s="53">
        <v>0</v>
      </c>
      <c r="L36" s="53">
        <f t="shared" si="46"/>
        <v>4643.43</v>
      </c>
      <c r="M36" s="53">
        <v>0</v>
      </c>
      <c r="N36" s="53">
        <v>4643.43</v>
      </c>
      <c r="O36" s="53">
        <f t="shared" si="50"/>
        <v>0</v>
      </c>
      <c r="P36" s="53">
        <v>0</v>
      </c>
      <c r="Q36" s="53">
        <v>0</v>
      </c>
      <c r="R36" s="53">
        <f t="shared" si="47"/>
        <v>0</v>
      </c>
      <c r="S36" s="53">
        <v>0</v>
      </c>
      <c r="T36" s="53">
        <v>0</v>
      </c>
      <c r="U36" s="53">
        <f t="shared" si="48"/>
        <v>0</v>
      </c>
      <c r="V36" s="53">
        <v>0</v>
      </c>
      <c r="W36" s="53">
        <v>0</v>
      </c>
    </row>
    <row r="37" spans="1:23" ht="27" customHeight="1" x14ac:dyDescent="0.4">
      <c r="A37" s="109">
        <f>'Характеристика объектов'!A15</f>
        <v>3</v>
      </c>
      <c r="B37" s="130" t="str">
        <f>'Характеристика объектов'!B15</f>
        <v>Лидское сельское поселение</v>
      </c>
      <c r="C37" s="130" t="str">
        <f>'Характеристика объектов'!C15</f>
        <v>Капитальный ремонт водопроводной сети, по адресу: Ленинградская область, Бокситогорский муниципальный район, Лидское сельское поселение, 
пос. Подборовье</v>
      </c>
      <c r="D37" s="117" t="s">
        <v>22</v>
      </c>
      <c r="E37" s="118"/>
      <c r="F37" s="53">
        <f>I37+L37+O37+R37+U37</f>
        <v>8511.91</v>
      </c>
      <c r="G37" s="53">
        <f t="shared" ref="G37:G46" si="51">J37+M37+P37+S37+V37</f>
        <v>0</v>
      </c>
      <c r="H37" s="53">
        <f>K37+N37+Q37+T37+W37</f>
        <v>8511.91</v>
      </c>
      <c r="I37" s="53">
        <f>SUM(I38:I41)</f>
        <v>0</v>
      </c>
      <c r="J37" s="53">
        <f t="shared" ref="J37:K37" si="52">SUM(J38:J41)</f>
        <v>0</v>
      </c>
      <c r="K37" s="53">
        <f t="shared" si="52"/>
        <v>0</v>
      </c>
      <c r="L37" s="53">
        <f>SUM(L38:L41)</f>
        <v>8511.91</v>
      </c>
      <c r="M37" s="53">
        <f t="shared" ref="M37:N37" si="53">SUM(M38:M41)</f>
        <v>0</v>
      </c>
      <c r="N37" s="53">
        <f t="shared" si="53"/>
        <v>8511.91</v>
      </c>
      <c r="O37" s="53">
        <f>SUM(O38:O41)</f>
        <v>0</v>
      </c>
      <c r="P37" s="53">
        <f t="shared" ref="P37" si="54">SUM(P38:P41)</f>
        <v>0</v>
      </c>
      <c r="Q37" s="53">
        <f>SUM(Q38:Q41)</f>
        <v>0</v>
      </c>
      <c r="R37" s="53">
        <f>SUM(R38:R41)</f>
        <v>0</v>
      </c>
      <c r="S37" s="53">
        <f t="shared" ref="S37:T37" si="55">SUM(S38:S41)</f>
        <v>0</v>
      </c>
      <c r="T37" s="53">
        <f t="shared" si="55"/>
        <v>0</v>
      </c>
      <c r="U37" s="53">
        <f>SUM(U38:U41)</f>
        <v>0</v>
      </c>
      <c r="V37" s="53">
        <f>SUM(V38:V41)</f>
        <v>0</v>
      </c>
      <c r="W37" s="53">
        <f t="shared" ref="W37" si="56">SUM(W38:W41)</f>
        <v>0</v>
      </c>
    </row>
    <row r="38" spans="1:23" ht="27" customHeight="1" x14ac:dyDescent="0.4">
      <c r="A38" s="110"/>
      <c r="B38" s="130"/>
      <c r="C38" s="130"/>
      <c r="D38" s="109" t="s">
        <v>293</v>
      </c>
      <c r="E38" s="48" t="s">
        <v>24</v>
      </c>
      <c r="F38" s="53">
        <f t="shared" ref="F38:F41" si="57">I38+L38+O38+R38+U38</f>
        <v>3617</v>
      </c>
      <c r="G38" s="53">
        <f t="shared" si="51"/>
        <v>0</v>
      </c>
      <c r="H38" s="53">
        <f t="shared" ref="H38:H41" si="58">K38+N38+Q38+T38+W38</f>
        <v>3617</v>
      </c>
      <c r="I38" s="53">
        <f>SUM(J38:K38)</f>
        <v>0</v>
      </c>
      <c r="J38" s="53">
        <v>0</v>
      </c>
      <c r="K38" s="53"/>
      <c r="L38" s="53">
        <f>SUM(M38:N38)</f>
        <v>3617</v>
      </c>
      <c r="M38" s="53">
        <v>0</v>
      </c>
      <c r="N38" s="53">
        <v>3617</v>
      </c>
      <c r="O38" s="53">
        <f>SUM(P38:Q38)</f>
        <v>0</v>
      </c>
      <c r="P38" s="53">
        <v>0</v>
      </c>
      <c r="Q38" s="53">
        <v>0</v>
      </c>
      <c r="R38" s="53">
        <f>SUM(S38:T38)</f>
        <v>0</v>
      </c>
      <c r="S38" s="53">
        <v>0</v>
      </c>
      <c r="T38" s="53">
        <v>0</v>
      </c>
      <c r="U38" s="53">
        <f>SUM(V38:W38)</f>
        <v>0</v>
      </c>
      <c r="V38" s="53">
        <v>0</v>
      </c>
      <c r="W38" s="53">
        <v>0</v>
      </c>
    </row>
    <row r="39" spans="1:23" ht="27" customHeight="1" x14ac:dyDescent="0.4">
      <c r="A39" s="110"/>
      <c r="B39" s="130"/>
      <c r="C39" s="130"/>
      <c r="D39" s="119"/>
      <c r="E39" s="48" t="s">
        <v>25</v>
      </c>
      <c r="F39" s="53">
        <f t="shared" si="57"/>
        <v>3475.16</v>
      </c>
      <c r="G39" s="53">
        <f t="shared" si="51"/>
        <v>0</v>
      </c>
      <c r="H39" s="53">
        <f t="shared" si="58"/>
        <v>3475.16</v>
      </c>
      <c r="I39" s="53">
        <f>SUM(J39:K39)</f>
        <v>0</v>
      </c>
      <c r="J39" s="53">
        <v>0</v>
      </c>
      <c r="K39" s="53"/>
      <c r="L39" s="53">
        <f t="shared" ref="L39:L41" si="59">SUM(M39:N39)</f>
        <v>3475.16</v>
      </c>
      <c r="M39" s="53">
        <v>0</v>
      </c>
      <c r="N39" s="53">
        <v>3475.16</v>
      </c>
      <c r="O39" s="53">
        <f>SUM(P39:Q39)</f>
        <v>0</v>
      </c>
      <c r="P39" s="53">
        <v>0</v>
      </c>
      <c r="Q39" s="53">
        <v>0</v>
      </c>
      <c r="R39" s="53">
        <f t="shared" ref="R39:R41" si="60">SUM(S39:T39)</f>
        <v>0</v>
      </c>
      <c r="S39" s="53">
        <v>0</v>
      </c>
      <c r="T39" s="53">
        <v>0</v>
      </c>
      <c r="U39" s="53">
        <f t="shared" ref="U39:U41" si="61">SUM(V39:W39)</f>
        <v>0</v>
      </c>
      <c r="V39" s="53">
        <v>0</v>
      </c>
      <c r="W39" s="53">
        <v>0</v>
      </c>
    </row>
    <row r="40" spans="1:23" ht="27" customHeight="1" x14ac:dyDescent="0.4">
      <c r="A40" s="110"/>
      <c r="B40" s="130"/>
      <c r="C40" s="130"/>
      <c r="D40" s="119"/>
      <c r="E40" s="48" t="s">
        <v>26</v>
      </c>
      <c r="F40" s="53">
        <f t="shared" si="57"/>
        <v>0</v>
      </c>
      <c r="G40" s="53">
        <f t="shared" si="51"/>
        <v>0</v>
      </c>
      <c r="H40" s="53">
        <f t="shared" si="58"/>
        <v>0</v>
      </c>
      <c r="I40" s="53">
        <f t="shared" ref="I40" si="62">SUM(J40:K40)</f>
        <v>0</v>
      </c>
      <c r="J40" s="53">
        <v>0</v>
      </c>
      <c r="K40" s="53">
        <v>0</v>
      </c>
      <c r="L40" s="53">
        <f t="shared" si="59"/>
        <v>0</v>
      </c>
      <c r="M40" s="53">
        <v>0</v>
      </c>
      <c r="N40" s="53">
        <v>0</v>
      </c>
      <c r="O40" s="53">
        <f t="shared" ref="O40:O41" si="63">SUM(P40:Q40)</f>
        <v>0</v>
      </c>
      <c r="P40" s="53">
        <v>0</v>
      </c>
      <c r="Q40" s="53">
        <v>0</v>
      </c>
      <c r="R40" s="53">
        <f t="shared" si="60"/>
        <v>0</v>
      </c>
      <c r="S40" s="53">
        <v>0</v>
      </c>
      <c r="T40" s="53">
        <v>0</v>
      </c>
      <c r="U40" s="53">
        <f t="shared" si="61"/>
        <v>0</v>
      </c>
      <c r="V40" s="53">
        <v>0</v>
      </c>
      <c r="W40" s="53">
        <v>0</v>
      </c>
    </row>
    <row r="41" spans="1:23" ht="27" customHeight="1" x14ac:dyDescent="0.4">
      <c r="A41" s="111"/>
      <c r="B41" s="130"/>
      <c r="C41" s="130"/>
      <c r="D41" s="120"/>
      <c r="E41" s="48" t="s">
        <v>27</v>
      </c>
      <c r="F41" s="53">
        <f t="shared" si="57"/>
        <v>1419.75</v>
      </c>
      <c r="G41" s="53">
        <f t="shared" si="51"/>
        <v>0</v>
      </c>
      <c r="H41" s="53">
        <f t="shared" si="58"/>
        <v>1419.75</v>
      </c>
      <c r="I41" s="53">
        <v>0</v>
      </c>
      <c r="J41" s="53">
        <v>0</v>
      </c>
      <c r="K41" s="53">
        <v>0</v>
      </c>
      <c r="L41" s="53">
        <f t="shared" si="59"/>
        <v>1419.75</v>
      </c>
      <c r="M41" s="53">
        <v>0</v>
      </c>
      <c r="N41" s="53">
        <v>1419.75</v>
      </c>
      <c r="O41" s="53">
        <f t="shared" si="63"/>
        <v>0</v>
      </c>
      <c r="P41" s="53">
        <v>0</v>
      </c>
      <c r="Q41" s="53">
        <v>0</v>
      </c>
      <c r="R41" s="53">
        <f t="shared" si="60"/>
        <v>0</v>
      </c>
      <c r="S41" s="53">
        <v>0</v>
      </c>
      <c r="T41" s="53">
        <v>0</v>
      </c>
      <c r="U41" s="53">
        <f t="shared" si="61"/>
        <v>0</v>
      </c>
      <c r="V41" s="53">
        <v>0</v>
      </c>
      <c r="W41" s="53">
        <v>0</v>
      </c>
    </row>
    <row r="42" spans="1:23" ht="27" customHeight="1" x14ac:dyDescent="0.4">
      <c r="A42" s="109">
        <f>'Характеристика объектов'!A16</f>
        <v>4</v>
      </c>
      <c r="B42" s="130" t="str">
        <f>'Характеристика объектов'!B16</f>
        <v>Самойловское сельское поселение</v>
      </c>
      <c r="C42" s="130" t="str">
        <f>'Характеристика объектов'!C16</f>
        <v>Капитальный ремонт водопроводной сети, по адресу: Ленинградская область, Бокситогорский муниципальный район, 
д. Анисимово</v>
      </c>
      <c r="D42" s="117" t="s">
        <v>22</v>
      </c>
      <c r="E42" s="118"/>
      <c r="F42" s="53">
        <f>I42+L42+O42+R42+U42</f>
        <v>9595.24</v>
      </c>
      <c r="G42" s="53">
        <f t="shared" si="51"/>
        <v>0</v>
      </c>
      <c r="H42" s="53">
        <f>K42+N42+Q42+T42+W42</f>
        <v>9595.24</v>
      </c>
      <c r="I42" s="53">
        <f>SUM(I43:I46)</f>
        <v>0</v>
      </c>
      <c r="J42" s="53">
        <f t="shared" ref="J42:K42" si="64">SUM(J43:J46)</f>
        <v>0</v>
      </c>
      <c r="K42" s="53">
        <f t="shared" si="64"/>
        <v>0</v>
      </c>
      <c r="L42" s="53">
        <f>SUM(L43:L46)</f>
        <v>9595.24</v>
      </c>
      <c r="M42" s="53">
        <f t="shared" ref="M42:N42" si="65">SUM(M43:M46)</f>
        <v>0</v>
      </c>
      <c r="N42" s="53">
        <f t="shared" si="65"/>
        <v>9595.24</v>
      </c>
      <c r="O42" s="53">
        <f>SUM(O43:O46)</f>
        <v>0</v>
      </c>
      <c r="P42" s="53">
        <f t="shared" ref="P42" si="66">SUM(P43:P46)</f>
        <v>0</v>
      </c>
      <c r="Q42" s="53">
        <f>SUM(Q43:Q46)</f>
        <v>0</v>
      </c>
      <c r="R42" s="53">
        <f>SUM(R43:R46)</f>
        <v>0</v>
      </c>
      <c r="S42" s="53">
        <f t="shared" ref="S42:T42" si="67">SUM(S43:S46)</f>
        <v>0</v>
      </c>
      <c r="T42" s="53">
        <f t="shared" si="67"/>
        <v>0</v>
      </c>
      <c r="U42" s="53">
        <f>SUM(U43:U46)</f>
        <v>0</v>
      </c>
      <c r="V42" s="53">
        <f>SUM(V43:V46)</f>
        <v>0</v>
      </c>
      <c r="W42" s="53">
        <f t="shared" ref="W42" si="68">SUM(W43:W46)</f>
        <v>0</v>
      </c>
    </row>
    <row r="43" spans="1:23" ht="27" customHeight="1" x14ac:dyDescent="0.4">
      <c r="A43" s="110"/>
      <c r="B43" s="130"/>
      <c r="C43" s="130"/>
      <c r="D43" s="109" t="s">
        <v>293</v>
      </c>
      <c r="E43" s="48" t="s">
        <v>24</v>
      </c>
      <c r="F43" s="53">
        <f t="shared" ref="F43:F46" si="69">I43+L43+O43+R43+U43</f>
        <v>4077</v>
      </c>
      <c r="G43" s="53">
        <f t="shared" si="51"/>
        <v>0</v>
      </c>
      <c r="H43" s="53">
        <f t="shared" ref="H43:H46" si="70">K43+N43+Q43+T43+W43</f>
        <v>4077</v>
      </c>
      <c r="I43" s="53">
        <f>SUM(J43:K43)</f>
        <v>0</v>
      </c>
      <c r="J43" s="53">
        <v>0</v>
      </c>
      <c r="K43" s="53"/>
      <c r="L43" s="53">
        <f>SUM(M43:N43)</f>
        <v>4077</v>
      </c>
      <c r="M43" s="53">
        <v>0</v>
      </c>
      <c r="N43" s="53">
        <v>4077</v>
      </c>
      <c r="O43" s="53">
        <f>SUM(P43:Q43)</f>
        <v>0</v>
      </c>
      <c r="P43" s="53">
        <v>0</v>
      </c>
      <c r="Q43" s="53">
        <v>0</v>
      </c>
      <c r="R43" s="53">
        <f>SUM(S43:T43)</f>
        <v>0</v>
      </c>
      <c r="S43" s="53">
        <v>0</v>
      </c>
      <c r="T43" s="53">
        <v>0</v>
      </c>
      <c r="U43" s="53">
        <f>SUM(V43:W43)</f>
        <v>0</v>
      </c>
      <c r="V43" s="53">
        <v>0</v>
      </c>
      <c r="W43" s="53">
        <v>0</v>
      </c>
    </row>
    <row r="44" spans="1:23" ht="27" customHeight="1" x14ac:dyDescent="0.4">
      <c r="A44" s="110"/>
      <c r="B44" s="130"/>
      <c r="C44" s="130"/>
      <c r="D44" s="119"/>
      <c r="E44" s="48" t="s">
        <v>25</v>
      </c>
      <c r="F44" s="53">
        <f t="shared" si="69"/>
        <v>3917.12</v>
      </c>
      <c r="G44" s="53">
        <f t="shared" si="51"/>
        <v>0</v>
      </c>
      <c r="H44" s="53">
        <f t="shared" si="70"/>
        <v>3917.12</v>
      </c>
      <c r="I44" s="53">
        <f>SUM(J44:K44)</f>
        <v>0</v>
      </c>
      <c r="J44" s="53">
        <v>0</v>
      </c>
      <c r="K44" s="53"/>
      <c r="L44" s="53">
        <f t="shared" ref="L44:L46" si="71">SUM(M44:N44)</f>
        <v>3917.12</v>
      </c>
      <c r="M44" s="53">
        <v>0</v>
      </c>
      <c r="N44" s="53">
        <v>3917.12</v>
      </c>
      <c r="O44" s="53">
        <f>SUM(P44:Q44)</f>
        <v>0</v>
      </c>
      <c r="P44" s="53">
        <v>0</v>
      </c>
      <c r="Q44" s="53">
        <v>0</v>
      </c>
      <c r="R44" s="53">
        <f t="shared" ref="R44:R46" si="72">SUM(S44:T44)</f>
        <v>0</v>
      </c>
      <c r="S44" s="53">
        <v>0</v>
      </c>
      <c r="T44" s="53">
        <v>0</v>
      </c>
      <c r="U44" s="53">
        <f t="shared" ref="U44:U46" si="73">SUM(V44:W44)</f>
        <v>0</v>
      </c>
      <c r="V44" s="53">
        <v>0</v>
      </c>
      <c r="W44" s="53">
        <v>0</v>
      </c>
    </row>
    <row r="45" spans="1:23" ht="27" customHeight="1" x14ac:dyDescent="0.4">
      <c r="A45" s="110"/>
      <c r="B45" s="130"/>
      <c r="C45" s="130"/>
      <c r="D45" s="119"/>
      <c r="E45" s="48" t="s">
        <v>26</v>
      </c>
      <c r="F45" s="53">
        <f t="shared" si="69"/>
        <v>0</v>
      </c>
      <c r="G45" s="53">
        <f t="shared" si="51"/>
        <v>0</v>
      </c>
      <c r="H45" s="53">
        <f t="shared" si="70"/>
        <v>0</v>
      </c>
      <c r="I45" s="53">
        <f t="shared" ref="I45" si="74">SUM(J45:K45)</f>
        <v>0</v>
      </c>
      <c r="J45" s="53">
        <v>0</v>
      </c>
      <c r="K45" s="53">
        <v>0</v>
      </c>
      <c r="L45" s="53">
        <f t="shared" si="71"/>
        <v>0</v>
      </c>
      <c r="M45" s="53">
        <v>0</v>
      </c>
      <c r="N45" s="53">
        <v>0</v>
      </c>
      <c r="O45" s="53">
        <f t="shared" ref="O45:O46" si="75">SUM(P45:Q45)</f>
        <v>0</v>
      </c>
      <c r="P45" s="53">
        <v>0</v>
      </c>
      <c r="Q45" s="53">
        <v>0</v>
      </c>
      <c r="R45" s="53">
        <f t="shared" si="72"/>
        <v>0</v>
      </c>
      <c r="S45" s="53">
        <v>0</v>
      </c>
      <c r="T45" s="53">
        <v>0</v>
      </c>
      <c r="U45" s="53">
        <f t="shared" si="73"/>
        <v>0</v>
      </c>
      <c r="V45" s="53">
        <v>0</v>
      </c>
      <c r="W45" s="53">
        <v>0</v>
      </c>
    </row>
    <row r="46" spans="1:23" ht="33" customHeight="1" x14ac:dyDescent="0.4">
      <c r="A46" s="111"/>
      <c r="B46" s="130"/>
      <c r="C46" s="130"/>
      <c r="D46" s="120"/>
      <c r="E46" s="48" t="s">
        <v>27</v>
      </c>
      <c r="F46" s="53">
        <f t="shared" si="69"/>
        <v>1601.12</v>
      </c>
      <c r="G46" s="53">
        <f t="shared" si="51"/>
        <v>0</v>
      </c>
      <c r="H46" s="53">
        <f t="shared" si="70"/>
        <v>1601.12</v>
      </c>
      <c r="I46" s="53">
        <v>0</v>
      </c>
      <c r="J46" s="53">
        <v>0</v>
      </c>
      <c r="K46" s="53">
        <v>0</v>
      </c>
      <c r="L46" s="53">
        <f t="shared" si="71"/>
        <v>1601.12</v>
      </c>
      <c r="M46" s="53">
        <v>0</v>
      </c>
      <c r="N46" s="53">
        <v>1601.12</v>
      </c>
      <c r="O46" s="53">
        <f t="shared" si="75"/>
        <v>0</v>
      </c>
      <c r="P46" s="53">
        <v>0</v>
      </c>
      <c r="Q46" s="53">
        <v>0</v>
      </c>
      <c r="R46" s="53">
        <f t="shared" si="72"/>
        <v>0</v>
      </c>
      <c r="S46" s="53">
        <v>0</v>
      </c>
      <c r="T46" s="53">
        <v>0</v>
      </c>
      <c r="U46" s="53">
        <f t="shared" si="73"/>
        <v>0</v>
      </c>
      <c r="V46" s="53">
        <v>0</v>
      </c>
      <c r="W46" s="53">
        <v>0</v>
      </c>
    </row>
    <row r="47" spans="1:23" ht="27" customHeight="1" x14ac:dyDescent="0.4">
      <c r="A47" s="121" t="s">
        <v>243</v>
      </c>
      <c r="B47" s="122"/>
      <c r="C47" s="123"/>
      <c r="D47" s="117" t="s">
        <v>22</v>
      </c>
      <c r="E47" s="118"/>
      <c r="F47" s="53">
        <f>SUM(F48:F51)</f>
        <v>209702.68</v>
      </c>
      <c r="G47" s="53">
        <f t="shared" ref="G47" si="76">SUM(G48:G51)</f>
        <v>0</v>
      </c>
      <c r="H47" s="53">
        <f>SUM(H48:H51)</f>
        <v>209702.68</v>
      </c>
      <c r="I47" s="53">
        <f>SUM(I48:I51)</f>
        <v>51071.63</v>
      </c>
      <c r="J47" s="53">
        <f t="shared" ref="J47:K47" si="77">SUM(J48:J51)</f>
        <v>0</v>
      </c>
      <c r="K47" s="53">
        <f t="shared" si="77"/>
        <v>51071.63</v>
      </c>
      <c r="L47" s="53">
        <f>SUM(L48:L51)</f>
        <v>158631.05000000002</v>
      </c>
      <c r="M47" s="53">
        <f t="shared" ref="M47:N47" si="78">SUM(M48:M51)</f>
        <v>0</v>
      </c>
      <c r="N47" s="53">
        <f t="shared" si="78"/>
        <v>158631.05000000002</v>
      </c>
      <c r="O47" s="53">
        <f>SUM(O48:O51)</f>
        <v>0</v>
      </c>
      <c r="P47" s="53">
        <f t="shared" ref="P47:Q47" si="79">SUM(P48:P51)</f>
        <v>0</v>
      </c>
      <c r="Q47" s="53">
        <f t="shared" si="79"/>
        <v>0</v>
      </c>
      <c r="R47" s="53">
        <f>SUM(R48:R51)</f>
        <v>0</v>
      </c>
      <c r="S47" s="53">
        <f t="shared" ref="S47:T47" si="80">SUM(S48:S51)</f>
        <v>0</v>
      </c>
      <c r="T47" s="53">
        <f t="shared" si="80"/>
        <v>0</v>
      </c>
      <c r="U47" s="53">
        <f>SUM(U48:U51)</f>
        <v>0</v>
      </c>
      <c r="V47" s="53">
        <f t="shared" ref="V47:W47" si="81">SUM(V48:V51)</f>
        <v>0</v>
      </c>
      <c r="W47" s="53">
        <f t="shared" si="81"/>
        <v>0</v>
      </c>
    </row>
    <row r="48" spans="1:23" ht="27" customHeight="1" x14ac:dyDescent="0.4">
      <c r="A48" s="124"/>
      <c r="B48" s="125"/>
      <c r="C48" s="126"/>
      <c r="D48" s="109" t="s">
        <v>293</v>
      </c>
      <c r="E48" s="58" t="s">
        <v>24</v>
      </c>
      <c r="F48" s="53">
        <f t="shared" ref="F48:M51" si="82">F53+F58+F63+F68+F73+F78+F83+F93+F88</f>
        <v>89118</v>
      </c>
      <c r="G48" s="53">
        <f t="shared" si="82"/>
        <v>0</v>
      </c>
      <c r="H48" s="53">
        <f t="shared" si="82"/>
        <v>89118</v>
      </c>
      <c r="I48" s="53">
        <f t="shared" si="82"/>
        <v>21705</v>
      </c>
      <c r="J48" s="53">
        <f t="shared" si="82"/>
        <v>0</v>
      </c>
      <c r="K48" s="53">
        <f t="shared" si="82"/>
        <v>21705</v>
      </c>
      <c r="L48" s="53">
        <f t="shared" si="82"/>
        <v>67413</v>
      </c>
      <c r="M48" s="53">
        <f t="shared" si="82"/>
        <v>0</v>
      </c>
      <c r="N48" s="53">
        <f>N53+N58+N63+N68+N73+N78+N83+N93+N88</f>
        <v>67413</v>
      </c>
      <c r="O48" s="53">
        <f>O53+O58+O63+O68+O73+O78+O83+O93</f>
        <v>0</v>
      </c>
      <c r="P48" s="53">
        <f t="shared" ref="P48:Q48" si="83">P53+P58+P63+P68+P73+P78+P83+P93</f>
        <v>0</v>
      </c>
      <c r="Q48" s="53">
        <f t="shared" si="83"/>
        <v>0</v>
      </c>
      <c r="R48" s="53">
        <f>R53+R58+R63+R68+R73+R78+R83+R93</f>
        <v>0</v>
      </c>
      <c r="S48" s="53">
        <f t="shared" ref="S48:T48" si="84">S53+S58+S63+S68+S73+S78+S83+S93</f>
        <v>0</v>
      </c>
      <c r="T48" s="53">
        <f t="shared" si="84"/>
        <v>0</v>
      </c>
      <c r="U48" s="53">
        <f>U53+U58+U63+U68+U73+U78+U83+U93</f>
        <v>0</v>
      </c>
      <c r="V48" s="53">
        <f t="shared" ref="V48:W48" si="85">V53+V58+V63+V68+V73+V78+V83+V93</f>
        <v>0</v>
      </c>
      <c r="W48" s="53">
        <f t="shared" si="85"/>
        <v>0</v>
      </c>
    </row>
    <row r="49" spans="1:23" ht="27" customHeight="1" x14ac:dyDescent="0.4">
      <c r="A49" s="124"/>
      <c r="B49" s="125"/>
      <c r="C49" s="126"/>
      <c r="D49" s="119"/>
      <c r="E49" s="58" t="s">
        <v>25</v>
      </c>
      <c r="F49" s="53">
        <f t="shared" si="82"/>
        <v>85623.17</v>
      </c>
      <c r="G49" s="53">
        <f t="shared" si="82"/>
        <v>0</v>
      </c>
      <c r="H49" s="53">
        <f t="shared" si="82"/>
        <v>85623.17</v>
      </c>
      <c r="I49" s="53">
        <f t="shared" si="82"/>
        <v>20853.82</v>
      </c>
      <c r="J49" s="53">
        <f t="shared" si="82"/>
        <v>0</v>
      </c>
      <c r="K49" s="53">
        <f t="shared" si="82"/>
        <v>20853.82</v>
      </c>
      <c r="L49" s="53">
        <f t="shared" si="82"/>
        <v>64769.35</v>
      </c>
      <c r="M49" s="53">
        <f t="shared" si="82"/>
        <v>0</v>
      </c>
      <c r="N49" s="53">
        <f t="shared" ref="N49:N51" si="86">N54+N59+N64+N69+N74+N79+N84+N94+N89</f>
        <v>64769.35</v>
      </c>
      <c r="O49" s="53">
        <f t="shared" ref="O49:W49" si="87">O54+O59+O64+O69+O74+O79+O84+O94</f>
        <v>0</v>
      </c>
      <c r="P49" s="53">
        <f t="shared" si="87"/>
        <v>0</v>
      </c>
      <c r="Q49" s="53">
        <f t="shared" si="87"/>
        <v>0</v>
      </c>
      <c r="R49" s="53">
        <f t="shared" si="87"/>
        <v>0</v>
      </c>
      <c r="S49" s="53">
        <f t="shared" si="87"/>
        <v>0</v>
      </c>
      <c r="T49" s="53">
        <f t="shared" si="87"/>
        <v>0</v>
      </c>
      <c r="U49" s="53">
        <f t="shared" si="87"/>
        <v>0</v>
      </c>
      <c r="V49" s="53">
        <f t="shared" si="87"/>
        <v>0</v>
      </c>
      <c r="W49" s="53">
        <f t="shared" si="87"/>
        <v>0</v>
      </c>
    </row>
    <row r="50" spans="1:23" ht="27" customHeight="1" x14ac:dyDescent="0.4">
      <c r="A50" s="124"/>
      <c r="B50" s="125"/>
      <c r="C50" s="126"/>
      <c r="D50" s="119"/>
      <c r="E50" s="58" t="s">
        <v>26</v>
      </c>
      <c r="F50" s="53">
        <f t="shared" si="82"/>
        <v>0</v>
      </c>
      <c r="G50" s="53">
        <f t="shared" si="82"/>
        <v>0</v>
      </c>
      <c r="H50" s="53">
        <f t="shared" si="82"/>
        <v>0</v>
      </c>
      <c r="I50" s="53">
        <f t="shared" si="82"/>
        <v>0</v>
      </c>
      <c r="J50" s="53">
        <f t="shared" si="82"/>
        <v>0</v>
      </c>
      <c r="K50" s="53">
        <f t="shared" si="82"/>
        <v>0</v>
      </c>
      <c r="L50" s="53">
        <f t="shared" si="82"/>
        <v>0</v>
      </c>
      <c r="M50" s="53">
        <f t="shared" si="82"/>
        <v>0</v>
      </c>
      <c r="N50" s="53">
        <f t="shared" si="86"/>
        <v>0</v>
      </c>
      <c r="O50" s="53">
        <f t="shared" ref="O50:W50" si="88">O55+O60+O65+O70+O75+O80+O85+O95</f>
        <v>0</v>
      </c>
      <c r="P50" s="53">
        <f t="shared" si="88"/>
        <v>0</v>
      </c>
      <c r="Q50" s="53">
        <f t="shared" si="88"/>
        <v>0</v>
      </c>
      <c r="R50" s="53">
        <f t="shared" si="88"/>
        <v>0</v>
      </c>
      <c r="S50" s="53">
        <f t="shared" si="88"/>
        <v>0</v>
      </c>
      <c r="T50" s="53">
        <f t="shared" si="88"/>
        <v>0</v>
      </c>
      <c r="U50" s="53">
        <f t="shared" si="88"/>
        <v>0</v>
      </c>
      <c r="V50" s="53">
        <f t="shared" si="88"/>
        <v>0</v>
      </c>
      <c r="W50" s="53">
        <f t="shared" si="88"/>
        <v>0</v>
      </c>
    </row>
    <row r="51" spans="1:23" ht="27" customHeight="1" x14ac:dyDescent="0.4">
      <c r="A51" s="127"/>
      <c r="B51" s="128"/>
      <c r="C51" s="129"/>
      <c r="D51" s="120"/>
      <c r="E51" s="58" t="s">
        <v>27</v>
      </c>
      <c r="F51" s="53">
        <f t="shared" si="82"/>
        <v>34961.51</v>
      </c>
      <c r="G51" s="53">
        <f t="shared" si="82"/>
        <v>0</v>
      </c>
      <c r="H51" s="53">
        <f t="shared" si="82"/>
        <v>34961.51</v>
      </c>
      <c r="I51" s="53">
        <f t="shared" si="82"/>
        <v>8512.81</v>
      </c>
      <c r="J51" s="53">
        <f t="shared" si="82"/>
        <v>0</v>
      </c>
      <c r="K51" s="53">
        <f t="shared" si="82"/>
        <v>8512.81</v>
      </c>
      <c r="L51" s="53">
        <f t="shared" si="82"/>
        <v>26448.700000000004</v>
      </c>
      <c r="M51" s="53">
        <f t="shared" si="82"/>
        <v>0</v>
      </c>
      <c r="N51" s="53">
        <f t="shared" si="86"/>
        <v>26448.700000000004</v>
      </c>
      <c r="O51" s="53">
        <f t="shared" ref="O51:W51" si="89">O56+O61+O66+O71+O76+O81+O86+O96</f>
        <v>0</v>
      </c>
      <c r="P51" s="53">
        <f t="shared" si="89"/>
        <v>0</v>
      </c>
      <c r="Q51" s="53">
        <f t="shared" si="89"/>
        <v>0</v>
      </c>
      <c r="R51" s="53">
        <f t="shared" si="89"/>
        <v>0</v>
      </c>
      <c r="S51" s="53">
        <f t="shared" si="89"/>
        <v>0</v>
      </c>
      <c r="T51" s="53">
        <f t="shared" si="89"/>
        <v>0</v>
      </c>
      <c r="U51" s="53">
        <f t="shared" si="89"/>
        <v>0</v>
      </c>
      <c r="V51" s="53">
        <f t="shared" si="89"/>
        <v>0</v>
      </c>
      <c r="W51" s="53">
        <f t="shared" si="89"/>
        <v>0</v>
      </c>
    </row>
    <row r="52" spans="1:23" ht="27" customHeight="1" x14ac:dyDescent="0.4">
      <c r="A52" s="109">
        <f>'Характеристика объектов'!A18</f>
        <v>5</v>
      </c>
      <c r="B52" s="112" t="str">
        <f>'Характеристика объектов'!B18</f>
        <v>Бережковское сельское поселение</v>
      </c>
      <c r="C52" s="157" t="s">
        <v>294</v>
      </c>
      <c r="D52" s="117" t="s">
        <v>22</v>
      </c>
      <c r="E52" s="118"/>
      <c r="F52" s="53">
        <f>I52+L52+O52+R52+U52</f>
        <v>7738.0999999999995</v>
      </c>
      <c r="G52" s="53">
        <f t="shared" ref="G52:G81" si="90">J52+M52+P52+S52+V52</f>
        <v>0</v>
      </c>
      <c r="H52" s="53">
        <f>K52+N52+Q52+T52+W52</f>
        <v>7738.0999999999995</v>
      </c>
      <c r="I52" s="53">
        <f>SUM(I53:I56)</f>
        <v>0</v>
      </c>
      <c r="J52" s="53">
        <f t="shared" ref="J52:K52" si="91">SUM(J53:J56)</f>
        <v>0</v>
      </c>
      <c r="K52" s="53">
        <f t="shared" si="91"/>
        <v>0</v>
      </c>
      <c r="L52" s="53">
        <f>SUM(L53:L56)</f>
        <v>7738.0999999999995</v>
      </c>
      <c r="M52" s="53">
        <f t="shared" ref="M52:N52" si="92">SUM(M53:M56)</f>
        <v>0</v>
      </c>
      <c r="N52" s="53">
        <f t="shared" si="92"/>
        <v>7738.0999999999995</v>
      </c>
      <c r="O52" s="53">
        <f>SUM(O53:O56)</f>
        <v>0</v>
      </c>
      <c r="P52" s="53">
        <f t="shared" ref="P52" si="93">SUM(P53:P56)</f>
        <v>0</v>
      </c>
      <c r="Q52" s="53">
        <f>SUM(Q53:Q56)</f>
        <v>0</v>
      </c>
      <c r="R52" s="53">
        <f>SUM(R53:R56)</f>
        <v>0</v>
      </c>
      <c r="S52" s="53">
        <f t="shared" ref="S52:T52" si="94">SUM(S53:S56)</f>
        <v>0</v>
      </c>
      <c r="T52" s="53">
        <f t="shared" si="94"/>
        <v>0</v>
      </c>
      <c r="U52" s="53">
        <f>SUM(U53:U56)</f>
        <v>0</v>
      </c>
      <c r="V52" s="53">
        <f>SUM(V53:V56)</f>
        <v>0</v>
      </c>
      <c r="W52" s="53">
        <f t="shared" ref="W52" si="95">SUM(W53:W56)</f>
        <v>0</v>
      </c>
    </row>
    <row r="53" spans="1:23" ht="27" customHeight="1" x14ac:dyDescent="0.4">
      <c r="A53" s="110"/>
      <c r="B53" s="113"/>
      <c r="C53" s="158"/>
      <c r="D53" s="109" t="s">
        <v>293</v>
      </c>
      <c r="E53" s="58" t="s">
        <v>24</v>
      </c>
      <c r="F53" s="53">
        <f t="shared" ref="F53:F56" si="96">I53+L53+O53+R53+U53</f>
        <v>3288</v>
      </c>
      <c r="G53" s="53">
        <f t="shared" si="90"/>
        <v>0</v>
      </c>
      <c r="H53" s="53">
        <f t="shared" ref="H53:H56" si="97">K53+N53+Q53+T53+W53</f>
        <v>3288</v>
      </c>
      <c r="I53" s="53">
        <f>SUM(J53:K53)</f>
        <v>0</v>
      </c>
      <c r="J53" s="53">
        <v>0</v>
      </c>
      <c r="K53" s="53"/>
      <c r="L53" s="53">
        <f>SUM(M53:N53)</f>
        <v>3288</v>
      </c>
      <c r="M53" s="53">
        <v>0</v>
      </c>
      <c r="N53" s="53">
        <v>3288</v>
      </c>
      <c r="O53" s="53">
        <f>SUM(P53:Q53)</f>
        <v>0</v>
      </c>
      <c r="P53" s="53">
        <v>0</v>
      </c>
      <c r="Q53" s="53">
        <v>0</v>
      </c>
      <c r="R53" s="53">
        <f>SUM(S53:T53)</f>
        <v>0</v>
      </c>
      <c r="S53" s="53">
        <v>0</v>
      </c>
      <c r="T53" s="53">
        <v>0</v>
      </c>
      <c r="U53" s="53">
        <f>SUM(V53:W53)</f>
        <v>0</v>
      </c>
      <c r="V53" s="53">
        <v>0</v>
      </c>
      <c r="W53" s="53">
        <v>0</v>
      </c>
    </row>
    <row r="54" spans="1:23" ht="27" customHeight="1" x14ac:dyDescent="0.4">
      <c r="A54" s="110"/>
      <c r="B54" s="113"/>
      <c r="C54" s="158"/>
      <c r="D54" s="119"/>
      <c r="E54" s="58" t="s">
        <v>25</v>
      </c>
      <c r="F54" s="53">
        <f t="shared" si="96"/>
        <v>3159.06</v>
      </c>
      <c r="G54" s="53">
        <f t="shared" si="90"/>
        <v>0</v>
      </c>
      <c r="H54" s="53">
        <f t="shared" si="97"/>
        <v>3159.06</v>
      </c>
      <c r="I54" s="53">
        <f>SUM(J54:K54)</f>
        <v>0</v>
      </c>
      <c r="J54" s="53">
        <v>0</v>
      </c>
      <c r="K54" s="53"/>
      <c r="L54" s="53">
        <f t="shared" ref="L54:L56" si="98">SUM(M54:N54)</f>
        <v>3159.06</v>
      </c>
      <c r="M54" s="53">
        <v>0</v>
      </c>
      <c r="N54" s="53">
        <v>3159.06</v>
      </c>
      <c r="O54" s="53">
        <f>SUM(P54:Q54)</f>
        <v>0</v>
      </c>
      <c r="P54" s="53">
        <v>0</v>
      </c>
      <c r="Q54" s="53">
        <v>0</v>
      </c>
      <c r="R54" s="53">
        <f t="shared" ref="R54:R56" si="99">SUM(S54:T54)</f>
        <v>0</v>
      </c>
      <c r="S54" s="53">
        <v>0</v>
      </c>
      <c r="T54" s="53">
        <v>0</v>
      </c>
      <c r="U54" s="53">
        <f t="shared" ref="U54:U56" si="100">SUM(V54:W54)</f>
        <v>0</v>
      </c>
      <c r="V54" s="53">
        <v>0</v>
      </c>
      <c r="W54" s="53">
        <v>0</v>
      </c>
    </row>
    <row r="55" spans="1:23" ht="27" customHeight="1" x14ac:dyDescent="0.4">
      <c r="A55" s="110"/>
      <c r="B55" s="113"/>
      <c r="C55" s="158"/>
      <c r="D55" s="119"/>
      <c r="E55" s="58" t="s">
        <v>26</v>
      </c>
      <c r="F55" s="53">
        <f t="shared" si="96"/>
        <v>0</v>
      </c>
      <c r="G55" s="53">
        <f t="shared" si="90"/>
        <v>0</v>
      </c>
      <c r="H55" s="53">
        <f t="shared" si="97"/>
        <v>0</v>
      </c>
      <c r="I55" s="53">
        <f t="shared" ref="I55" si="101">SUM(J55:K55)</f>
        <v>0</v>
      </c>
      <c r="J55" s="53">
        <v>0</v>
      </c>
      <c r="K55" s="53">
        <v>0</v>
      </c>
      <c r="L55" s="53">
        <f t="shared" si="98"/>
        <v>0</v>
      </c>
      <c r="M55" s="53">
        <v>0</v>
      </c>
      <c r="N55" s="53">
        <v>0</v>
      </c>
      <c r="O55" s="53">
        <f t="shared" ref="O55:O56" si="102">SUM(P55:Q55)</f>
        <v>0</v>
      </c>
      <c r="P55" s="53">
        <v>0</v>
      </c>
      <c r="Q55" s="53">
        <v>0</v>
      </c>
      <c r="R55" s="53">
        <f t="shared" si="99"/>
        <v>0</v>
      </c>
      <c r="S55" s="53">
        <v>0</v>
      </c>
      <c r="T55" s="53">
        <v>0</v>
      </c>
      <c r="U55" s="53">
        <f t="shared" si="100"/>
        <v>0</v>
      </c>
      <c r="V55" s="53">
        <v>0</v>
      </c>
      <c r="W55" s="53">
        <v>0</v>
      </c>
    </row>
    <row r="56" spans="1:23" ht="27" customHeight="1" x14ac:dyDescent="0.4">
      <c r="A56" s="111"/>
      <c r="B56" s="114"/>
      <c r="C56" s="159"/>
      <c r="D56" s="120"/>
      <c r="E56" s="58" t="s">
        <v>27</v>
      </c>
      <c r="F56" s="53">
        <f t="shared" si="96"/>
        <v>1291.04</v>
      </c>
      <c r="G56" s="53">
        <f t="shared" si="90"/>
        <v>0</v>
      </c>
      <c r="H56" s="53">
        <f t="shared" si="97"/>
        <v>1291.04</v>
      </c>
      <c r="I56" s="53">
        <v>0</v>
      </c>
      <c r="J56" s="53">
        <v>0</v>
      </c>
      <c r="K56" s="53">
        <v>0</v>
      </c>
      <c r="L56" s="53">
        <f t="shared" si="98"/>
        <v>1291.04</v>
      </c>
      <c r="M56" s="53">
        <v>0</v>
      </c>
      <c r="N56" s="53">
        <v>1291.04</v>
      </c>
      <c r="O56" s="53">
        <f t="shared" si="102"/>
        <v>0</v>
      </c>
      <c r="P56" s="53">
        <v>0</v>
      </c>
      <c r="Q56" s="53">
        <v>0</v>
      </c>
      <c r="R56" s="53">
        <f t="shared" si="99"/>
        <v>0</v>
      </c>
      <c r="S56" s="53">
        <v>0</v>
      </c>
      <c r="T56" s="53">
        <v>0</v>
      </c>
      <c r="U56" s="53">
        <f t="shared" si="100"/>
        <v>0</v>
      </c>
      <c r="V56" s="53">
        <v>0</v>
      </c>
      <c r="W56" s="53">
        <v>0</v>
      </c>
    </row>
    <row r="57" spans="1:23" ht="27" customHeight="1" x14ac:dyDescent="0.4">
      <c r="A57" s="109">
        <f>'Характеристика объектов'!A19</f>
        <v>6</v>
      </c>
      <c r="B57" s="112" t="str">
        <f>'Характеристика объектов'!B19</f>
        <v>Вындиноостровское сельское поселение</v>
      </c>
      <c r="C57" s="134" t="s">
        <v>296</v>
      </c>
      <c r="D57" s="117" t="s">
        <v>22</v>
      </c>
      <c r="E57" s="118"/>
      <c r="F57" s="53">
        <f>I57+L57+O57+R57+U57</f>
        <v>51071.63</v>
      </c>
      <c r="G57" s="53">
        <f t="shared" si="90"/>
        <v>0</v>
      </c>
      <c r="H57" s="53">
        <f>K57+N57+Q57+T57+W57</f>
        <v>51071.63</v>
      </c>
      <c r="I57" s="53">
        <f>SUM(I58:I61)</f>
        <v>51071.63</v>
      </c>
      <c r="J57" s="53">
        <f t="shared" ref="J57:K57" si="103">SUM(J58:J61)</f>
        <v>0</v>
      </c>
      <c r="K57" s="53">
        <f t="shared" si="103"/>
        <v>51071.63</v>
      </c>
      <c r="L57" s="53">
        <f>SUM(L58:L61)</f>
        <v>0</v>
      </c>
      <c r="M57" s="53">
        <f t="shared" ref="M57:N57" si="104">SUM(M58:M61)</f>
        <v>0</v>
      </c>
      <c r="N57" s="53">
        <f t="shared" si="104"/>
        <v>0</v>
      </c>
      <c r="O57" s="53">
        <f>SUM(O58:O61)</f>
        <v>0</v>
      </c>
      <c r="P57" s="53">
        <f t="shared" ref="P57" si="105">SUM(P58:P61)</f>
        <v>0</v>
      </c>
      <c r="Q57" s="53">
        <f>SUM(Q58:Q61)</f>
        <v>0</v>
      </c>
      <c r="R57" s="53">
        <f>SUM(R58:R61)</f>
        <v>0</v>
      </c>
      <c r="S57" s="53">
        <f t="shared" ref="S57:T57" si="106">SUM(S58:S61)</f>
        <v>0</v>
      </c>
      <c r="T57" s="53">
        <f t="shared" si="106"/>
        <v>0</v>
      </c>
      <c r="U57" s="53">
        <f>SUM(U58:U61)</f>
        <v>0</v>
      </c>
      <c r="V57" s="53">
        <f>SUM(V58:V61)</f>
        <v>0</v>
      </c>
      <c r="W57" s="53">
        <f t="shared" ref="W57" si="107">SUM(W58:W61)</f>
        <v>0</v>
      </c>
    </row>
    <row r="58" spans="1:23" ht="27" customHeight="1" x14ac:dyDescent="0.4">
      <c r="A58" s="110"/>
      <c r="B58" s="113"/>
      <c r="C58" s="135"/>
      <c r="D58" s="109" t="s">
        <v>293</v>
      </c>
      <c r="E58" s="58" t="s">
        <v>24</v>
      </c>
      <c r="F58" s="53">
        <f t="shared" ref="F58:F61" si="108">I58+L58+O58+R58+U58</f>
        <v>21705</v>
      </c>
      <c r="G58" s="53">
        <f t="shared" si="90"/>
        <v>0</v>
      </c>
      <c r="H58" s="53">
        <f t="shared" ref="H58:H61" si="109">K58+N58+Q58+T58+W58</f>
        <v>21705</v>
      </c>
      <c r="I58" s="53">
        <f>SUM(J58:K58)</f>
        <v>21705</v>
      </c>
      <c r="J58" s="53">
        <v>0</v>
      </c>
      <c r="K58" s="53">
        <v>21705</v>
      </c>
      <c r="L58" s="53">
        <f>SUM(M58:N58)</f>
        <v>0</v>
      </c>
      <c r="M58" s="53">
        <v>0</v>
      </c>
      <c r="N58" s="53"/>
      <c r="O58" s="53">
        <f>SUM(P58:Q58)</f>
        <v>0</v>
      </c>
      <c r="P58" s="53">
        <v>0</v>
      </c>
      <c r="Q58" s="53">
        <v>0</v>
      </c>
      <c r="R58" s="53">
        <f>SUM(S58:T58)</f>
        <v>0</v>
      </c>
      <c r="S58" s="53">
        <v>0</v>
      </c>
      <c r="T58" s="53">
        <v>0</v>
      </c>
      <c r="U58" s="53">
        <f>SUM(V58:W58)</f>
        <v>0</v>
      </c>
      <c r="V58" s="53">
        <v>0</v>
      </c>
      <c r="W58" s="53">
        <v>0</v>
      </c>
    </row>
    <row r="59" spans="1:23" ht="27" customHeight="1" x14ac:dyDescent="0.4">
      <c r="A59" s="110"/>
      <c r="B59" s="113"/>
      <c r="C59" s="135"/>
      <c r="D59" s="119"/>
      <c r="E59" s="58" t="s">
        <v>25</v>
      </c>
      <c r="F59" s="53">
        <f t="shared" si="108"/>
        <v>20853.82</v>
      </c>
      <c r="G59" s="53">
        <f t="shared" si="90"/>
        <v>0</v>
      </c>
      <c r="H59" s="53">
        <f t="shared" si="109"/>
        <v>20853.82</v>
      </c>
      <c r="I59" s="53">
        <f>SUM(J59:K59)</f>
        <v>20853.82</v>
      </c>
      <c r="J59" s="53">
        <v>0</v>
      </c>
      <c r="K59" s="53">
        <v>20853.82</v>
      </c>
      <c r="L59" s="53">
        <f t="shared" ref="L59:L61" si="110">SUM(M59:N59)</f>
        <v>0</v>
      </c>
      <c r="M59" s="53">
        <v>0</v>
      </c>
      <c r="N59" s="53"/>
      <c r="O59" s="53">
        <f>SUM(P59:Q59)</f>
        <v>0</v>
      </c>
      <c r="P59" s="53">
        <v>0</v>
      </c>
      <c r="Q59" s="53">
        <v>0</v>
      </c>
      <c r="R59" s="53">
        <f t="shared" ref="R59:R61" si="111">SUM(S59:T59)</f>
        <v>0</v>
      </c>
      <c r="S59" s="53">
        <v>0</v>
      </c>
      <c r="T59" s="53">
        <v>0</v>
      </c>
      <c r="U59" s="53">
        <f t="shared" ref="U59:U61" si="112">SUM(V59:W59)</f>
        <v>0</v>
      </c>
      <c r="V59" s="53">
        <v>0</v>
      </c>
      <c r="W59" s="53">
        <v>0</v>
      </c>
    </row>
    <row r="60" spans="1:23" ht="27" customHeight="1" x14ac:dyDescent="0.4">
      <c r="A60" s="110"/>
      <c r="B60" s="113"/>
      <c r="C60" s="135"/>
      <c r="D60" s="119"/>
      <c r="E60" s="58" t="s">
        <v>26</v>
      </c>
      <c r="F60" s="53">
        <f t="shared" si="108"/>
        <v>0</v>
      </c>
      <c r="G60" s="53">
        <f t="shared" si="90"/>
        <v>0</v>
      </c>
      <c r="H60" s="53">
        <f t="shared" si="109"/>
        <v>0</v>
      </c>
      <c r="I60" s="53">
        <f t="shared" ref="I60:I61" si="113">SUM(J60:K60)</f>
        <v>0</v>
      </c>
      <c r="J60" s="53">
        <v>0</v>
      </c>
      <c r="K60" s="53">
        <v>0</v>
      </c>
      <c r="L60" s="53">
        <f t="shared" si="110"/>
        <v>0</v>
      </c>
      <c r="M60" s="53">
        <v>0</v>
      </c>
      <c r="N60" s="53">
        <v>0</v>
      </c>
      <c r="O60" s="53">
        <f t="shared" ref="O60:O61" si="114">SUM(P60:Q60)</f>
        <v>0</v>
      </c>
      <c r="P60" s="53">
        <v>0</v>
      </c>
      <c r="Q60" s="53">
        <v>0</v>
      </c>
      <c r="R60" s="53">
        <f t="shared" si="111"/>
        <v>0</v>
      </c>
      <c r="S60" s="53">
        <v>0</v>
      </c>
      <c r="T60" s="53">
        <v>0</v>
      </c>
      <c r="U60" s="53">
        <f t="shared" si="112"/>
        <v>0</v>
      </c>
      <c r="V60" s="53">
        <v>0</v>
      </c>
      <c r="W60" s="53">
        <v>0</v>
      </c>
    </row>
    <row r="61" spans="1:23" ht="27" customHeight="1" x14ac:dyDescent="0.4">
      <c r="A61" s="111"/>
      <c r="B61" s="114"/>
      <c r="C61" s="136"/>
      <c r="D61" s="120"/>
      <c r="E61" s="58" t="s">
        <v>27</v>
      </c>
      <c r="F61" s="53">
        <f t="shared" si="108"/>
        <v>8512.81</v>
      </c>
      <c r="G61" s="53">
        <f t="shared" si="90"/>
        <v>0</v>
      </c>
      <c r="H61" s="53">
        <f t="shared" si="109"/>
        <v>8512.81</v>
      </c>
      <c r="I61" s="53">
        <f t="shared" si="113"/>
        <v>8512.81</v>
      </c>
      <c r="J61" s="53">
        <v>0</v>
      </c>
      <c r="K61" s="53">
        <v>8512.81</v>
      </c>
      <c r="L61" s="53">
        <f t="shared" si="110"/>
        <v>0</v>
      </c>
      <c r="M61" s="53">
        <v>0</v>
      </c>
      <c r="N61" s="53">
        <v>0</v>
      </c>
      <c r="O61" s="53">
        <f t="shared" si="114"/>
        <v>0</v>
      </c>
      <c r="P61" s="53">
        <v>0</v>
      </c>
      <c r="Q61" s="53">
        <v>0</v>
      </c>
      <c r="R61" s="53">
        <f t="shared" si="111"/>
        <v>0</v>
      </c>
      <c r="S61" s="53">
        <v>0</v>
      </c>
      <c r="T61" s="53">
        <v>0</v>
      </c>
      <c r="U61" s="53">
        <f t="shared" si="112"/>
        <v>0</v>
      </c>
      <c r="V61" s="53">
        <v>0</v>
      </c>
      <c r="W61" s="53">
        <v>0</v>
      </c>
    </row>
    <row r="62" spans="1:23" ht="27" customHeight="1" x14ac:dyDescent="0.4">
      <c r="A62" s="109">
        <f>'Характеристика объектов'!A20</f>
        <v>7</v>
      </c>
      <c r="B62" s="112" t="str">
        <f>'Характеристика объектов'!B20</f>
        <v>Вындиноостровское сельское поселение</v>
      </c>
      <c r="C62" s="112" t="s">
        <v>395</v>
      </c>
      <c r="D62" s="115" t="s">
        <v>22</v>
      </c>
      <c r="E62" s="116"/>
      <c r="F62" s="53">
        <f>I62+L62+O62+R62+U62</f>
        <v>18571.439999999999</v>
      </c>
      <c r="G62" s="53">
        <f t="shared" si="90"/>
        <v>0</v>
      </c>
      <c r="H62" s="53">
        <f>K62+N62+Q62+T62+W62</f>
        <v>18571.439999999999</v>
      </c>
      <c r="I62" s="53">
        <f>SUM(I63:I66)</f>
        <v>0</v>
      </c>
      <c r="J62" s="53">
        <f t="shared" ref="J62:K62" si="115">SUM(J63:J66)</f>
        <v>0</v>
      </c>
      <c r="K62" s="53">
        <f t="shared" si="115"/>
        <v>0</v>
      </c>
      <c r="L62" s="53">
        <f>SUM(L63:L66)</f>
        <v>18571.439999999999</v>
      </c>
      <c r="M62" s="53">
        <f t="shared" ref="M62:N62" si="116">SUM(M63:M66)</f>
        <v>0</v>
      </c>
      <c r="N62" s="53">
        <f t="shared" si="116"/>
        <v>18571.439999999999</v>
      </c>
      <c r="O62" s="53">
        <f>SUM(O63:O66)</f>
        <v>0</v>
      </c>
      <c r="P62" s="53">
        <f t="shared" ref="P62" si="117">SUM(P63:P66)</f>
        <v>0</v>
      </c>
      <c r="Q62" s="53">
        <f>SUM(Q63:Q66)</f>
        <v>0</v>
      </c>
      <c r="R62" s="53">
        <f>SUM(R63:R66)</f>
        <v>0</v>
      </c>
      <c r="S62" s="53">
        <f t="shared" ref="S62:T62" si="118">SUM(S63:S66)</f>
        <v>0</v>
      </c>
      <c r="T62" s="53">
        <f t="shared" si="118"/>
        <v>0</v>
      </c>
      <c r="U62" s="53">
        <f>SUM(U63:U66)</f>
        <v>0</v>
      </c>
      <c r="V62" s="53">
        <f>SUM(V63:V66)</f>
        <v>0</v>
      </c>
      <c r="W62" s="53">
        <f t="shared" ref="W62" si="119">SUM(W63:W66)</f>
        <v>0</v>
      </c>
    </row>
    <row r="63" spans="1:23" ht="27" customHeight="1" x14ac:dyDescent="0.4">
      <c r="A63" s="110"/>
      <c r="B63" s="113"/>
      <c r="C63" s="113"/>
      <c r="D63" s="109" t="s">
        <v>293</v>
      </c>
      <c r="E63" s="58" t="s">
        <v>24</v>
      </c>
      <c r="F63" s="53">
        <f t="shared" ref="F63:F66" si="120">I63+L63+O63+R63+U63</f>
        <v>7892</v>
      </c>
      <c r="G63" s="53">
        <f t="shared" si="90"/>
        <v>0</v>
      </c>
      <c r="H63" s="53">
        <f t="shared" ref="H63:H66" si="121">K63+N63+Q63+T63+W63</f>
        <v>7892</v>
      </c>
      <c r="I63" s="53">
        <f>SUM(J63:K63)</f>
        <v>0</v>
      </c>
      <c r="J63" s="53">
        <v>0</v>
      </c>
      <c r="K63" s="53"/>
      <c r="L63" s="53">
        <f>SUM(M63:N63)</f>
        <v>7892</v>
      </c>
      <c r="M63" s="53">
        <v>0</v>
      </c>
      <c r="N63" s="53">
        <v>7892</v>
      </c>
      <c r="O63" s="53">
        <f>SUM(P63:Q63)</f>
        <v>0</v>
      </c>
      <c r="P63" s="53">
        <v>0</v>
      </c>
      <c r="Q63" s="53">
        <v>0</v>
      </c>
      <c r="R63" s="53">
        <f>SUM(S63:T63)</f>
        <v>0</v>
      </c>
      <c r="S63" s="53">
        <v>0</v>
      </c>
      <c r="T63" s="53">
        <v>0</v>
      </c>
      <c r="U63" s="53">
        <f>SUM(V63:W63)</f>
        <v>0</v>
      </c>
      <c r="V63" s="53">
        <v>0</v>
      </c>
      <c r="W63" s="53">
        <v>0</v>
      </c>
    </row>
    <row r="64" spans="1:23" ht="27" customHeight="1" x14ac:dyDescent="0.4">
      <c r="A64" s="110"/>
      <c r="B64" s="113"/>
      <c r="C64" s="113"/>
      <c r="D64" s="119"/>
      <c r="E64" s="58" t="s">
        <v>25</v>
      </c>
      <c r="F64" s="53">
        <f t="shared" si="120"/>
        <v>7582.51</v>
      </c>
      <c r="G64" s="53">
        <f t="shared" si="90"/>
        <v>0</v>
      </c>
      <c r="H64" s="53">
        <f t="shared" si="121"/>
        <v>7582.51</v>
      </c>
      <c r="I64" s="53">
        <f>SUM(J64:K64)</f>
        <v>0</v>
      </c>
      <c r="J64" s="53">
        <v>0</v>
      </c>
      <c r="K64" s="53"/>
      <c r="L64" s="53">
        <f t="shared" ref="L64:L66" si="122">SUM(M64:N64)</f>
        <v>7582.51</v>
      </c>
      <c r="M64" s="53">
        <v>0</v>
      </c>
      <c r="N64" s="53">
        <v>7582.51</v>
      </c>
      <c r="O64" s="53">
        <f>SUM(P64:Q64)</f>
        <v>0</v>
      </c>
      <c r="P64" s="53">
        <v>0</v>
      </c>
      <c r="Q64" s="53">
        <v>0</v>
      </c>
      <c r="R64" s="53">
        <f t="shared" ref="R64:R66" si="123">SUM(S64:T64)</f>
        <v>0</v>
      </c>
      <c r="S64" s="53">
        <v>0</v>
      </c>
      <c r="T64" s="53">
        <v>0</v>
      </c>
      <c r="U64" s="53">
        <f t="shared" ref="U64:U66" si="124">SUM(V64:W64)</f>
        <v>0</v>
      </c>
      <c r="V64" s="53">
        <v>0</v>
      </c>
      <c r="W64" s="53">
        <v>0</v>
      </c>
    </row>
    <row r="65" spans="1:23" ht="27" customHeight="1" x14ac:dyDescent="0.4">
      <c r="A65" s="110"/>
      <c r="B65" s="113"/>
      <c r="C65" s="113"/>
      <c r="D65" s="119"/>
      <c r="E65" s="58" t="s">
        <v>26</v>
      </c>
      <c r="F65" s="53">
        <f t="shared" si="120"/>
        <v>0</v>
      </c>
      <c r="G65" s="53">
        <f t="shared" si="90"/>
        <v>0</v>
      </c>
      <c r="H65" s="53">
        <f t="shared" si="121"/>
        <v>0</v>
      </c>
      <c r="I65" s="53">
        <f t="shared" ref="I65" si="125">SUM(J65:K65)</f>
        <v>0</v>
      </c>
      <c r="J65" s="53">
        <v>0</v>
      </c>
      <c r="K65" s="53">
        <v>0</v>
      </c>
      <c r="L65" s="53">
        <f t="shared" si="122"/>
        <v>0</v>
      </c>
      <c r="M65" s="53">
        <v>0</v>
      </c>
      <c r="N65" s="53">
        <v>0</v>
      </c>
      <c r="O65" s="53">
        <f t="shared" ref="O65:O66" si="126">SUM(P65:Q65)</f>
        <v>0</v>
      </c>
      <c r="P65" s="53">
        <v>0</v>
      </c>
      <c r="Q65" s="53">
        <v>0</v>
      </c>
      <c r="R65" s="53">
        <f t="shared" si="123"/>
        <v>0</v>
      </c>
      <c r="S65" s="53">
        <v>0</v>
      </c>
      <c r="T65" s="53">
        <v>0</v>
      </c>
      <c r="U65" s="53">
        <f t="shared" si="124"/>
        <v>0</v>
      </c>
      <c r="V65" s="53">
        <v>0</v>
      </c>
      <c r="W65" s="53">
        <v>0</v>
      </c>
    </row>
    <row r="66" spans="1:23" ht="27" customHeight="1" x14ac:dyDescent="0.4">
      <c r="A66" s="111"/>
      <c r="B66" s="114"/>
      <c r="C66" s="114"/>
      <c r="D66" s="120"/>
      <c r="E66" s="58" t="s">
        <v>27</v>
      </c>
      <c r="F66" s="53">
        <f t="shared" si="120"/>
        <v>3096.93</v>
      </c>
      <c r="G66" s="53">
        <f t="shared" si="90"/>
        <v>0</v>
      </c>
      <c r="H66" s="53">
        <f t="shared" si="121"/>
        <v>3096.93</v>
      </c>
      <c r="I66" s="53">
        <v>0</v>
      </c>
      <c r="J66" s="53">
        <v>0</v>
      </c>
      <c r="K66" s="53">
        <v>0</v>
      </c>
      <c r="L66" s="53">
        <f t="shared" si="122"/>
        <v>3096.93</v>
      </c>
      <c r="M66" s="53">
        <v>0</v>
      </c>
      <c r="N66" s="53">
        <v>3096.93</v>
      </c>
      <c r="O66" s="53">
        <f t="shared" si="126"/>
        <v>0</v>
      </c>
      <c r="P66" s="53">
        <v>0</v>
      </c>
      <c r="Q66" s="53">
        <v>0</v>
      </c>
      <c r="R66" s="53">
        <f t="shared" si="123"/>
        <v>0</v>
      </c>
      <c r="S66" s="53">
        <v>0</v>
      </c>
      <c r="T66" s="53">
        <v>0</v>
      </c>
      <c r="U66" s="53">
        <f t="shared" si="124"/>
        <v>0</v>
      </c>
      <c r="V66" s="53">
        <v>0</v>
      </c>
      <c r="W66" s="53">
        <v>0</v>
      </c>
    </row>
    <row r="67" spans="1:23" ht="27" customHeight="1" x14ac:dyDescent="0.4">
      <c r="A67" s="109">
        <f>'Характеристика объектов'!A21</f>
        <v>8</v>
      </c>
      <c r="B67" s="112" t="str">
        <f>'Характеристика объектов'!B21</f>
        <v>Кисельнинское сельское поселение</v>
      </c>
      <c r="C67" s="112" t="s">
        <v>416</v>
      </c>
      <c r="D67" s="117" t="s">
        <v>22</v>
      </c>
      <c r="E67" s="118"/>
      <c r="F67" s="53">
        <f>I67+L67+O67+R67+U67</f>
        <v>13154.769999999999</v>
      </c>
      <c r="G67" s="53">
        <f t="shared" si="90"/>
        <v>0</v>
      </c>
      <c r="H67" s="53">
        <f>K67+N67+Q67+T67+W67</f>
        <v>13154.769999999999</v>
      </c>
      <c r="I67" s="53">
        <f>SUM(I68:I71)</f>
        <v>0</v>
      </c>
      <c r="J67" s="53">
        <f t="shared" ref="J67:K67" si="127">SUM(J68:J71)</f>
        <v>0</v>
      </c>
      <c r="K67" s="53">
        <f t="shared" si="127"/>
        <v>0</v>
      </c>
      <c r="L67" s="53">
        <f>SUM(L68:L71)</f>
        <v>13154.769999999999</v>
      </c>
      <c r="M67" s="53">
        <f t="shared" ref="M67:N67" si="128">SUM(M68:M71)</f>
        <v>0</v>
      </c>
      <c r="N67" s="53">
        <f t="shared" si="128"/>
        <v>13154.769999999999</v>
      </c>
      <c r="O67" s="53">
        <f>SUM(O68:O71)</f>
        <v>0</v>
      </c>
      <c r="P67" s="53">
        <f t="shared" ref="P67" si="129">SUM(P68:P71)</f>
        <v>0</v>
      </c>
      <c r="Q67" s="53">
        <f>SUM(Q68:Q71)</f>
        <v>0</v>
      </c>
      <c r="R67" s="53">
        <f>SUM(R68:R71)</f>
        <v>0</v>
      </c>
      <c r="S67" s="53">
        <f t="shared" ref="S67:T67" si="130">SUM(S68:S71)</f>
        <v>0</v>
      </c>
      <c r="T67" s="53">
        <f t="shared" si="130"/>
        <v>0</v>
      </c>
      <c r="U67" s="53">
        <f>SUM(U68:U71)</f>
        <v>0</v>
      </c>
      <c r="V67" s="53">
        <f>SUM(V68:V71)</f>
        <v>0</v>
      </c>
      <c r="W67" s="53">
        <f t="shared" ref="W67" si="131">SUM(W68:W71)</f>
        <v>0</v>
      </c>
    </row>
    <row r="68" spans="1:23" ht="27" customHeight="1" x14ac:dyDescent="0.4">
      <c r="A68" s="110"/>
      <c r="B68" s="113"/>
      <c r="C68" s="113"/>
      <c r="D68" s="109" t="s">
        <v>293</v>
      </c>
      <c r="E68" s="58" t="s">
        <v>24</v>
      </c>
      <c r="F68" s="53">
        <f t="shared" ref="F68:F71" si="132">I68+L68+O68+R68+U68</f>
        <v>5590</v>
      </c>
      <c r="G68" s="53">
        <f t="shared" si="90"/>
        <v>0</v>
      </c>
      <c r="H68" s="53">
        <f t="shared" ref="H68:H71" si="133">K68+N68+Q68+T68+W68</f>
        <v>5590</v>
      </c>
      <c r="I68" s="53">
        <f>SUM(J68:K68)</f>
        <v>0</v>
      </c>
      <c r="J68" s="53">
        <v>0</v>
      </c>
      <c r="K68" s="53"/>
      <c r="L68" s="53">
        <f>SUM(M68:N68)</f>
        <v>5590</v>
      </c>
      <c r="M68" s="53">
        <v>0</v>
      </c>
      <c r="N68" s="53">
        <v>5590</v>
      </c>
      <c r="O68" s="53">
        <f>SUM(P68:Q68)</f>
        <v>0</v>
      </c>
      <c r="P68" s="53">
        <v>0</v>
      </c>
      <c r="Q68" s="53">
        <v>0</v>
      </c>
      <c r="R68" s="53">
        <f>SUM(S68:T68)</f>
        <v>0</v>
      </c>
      <c r="S68" s="53">
        <v>0</v>
      </c>
      <c r="T68" s="53">
        <v>0</v>
      </c>
      <c r="U68" s="53">
        <f>SUM(V68:W68)</f>
        <v>0</v>
      </c>
      <c r="V68" s="53">
        <v>0</v>
      </c>
      <c r="W68" s="53">
        <v>0</v>
      </c>
    </row>
    <row r="69" spans="1:23" ht="27" customHeight="1" x14ac:dyDescent="0.4">
      <c r="A69" s="110"/>
      <c r="B69" s="113"/>
      <c r="C69" s="113"/>
      <c r="D69" s="119"/>
      <c r="E69" s="58" t="s">
        <v>25</v>
      </c>
      <c r="F69" s="53">
        <f t="shared" si="132"/>
        <v>5370.78</v>
      </c>
      <c r="G69" s="53">
        <f t="shared" si="90"/>
        <v>0</v>
      </c>
      <c r="H69" s="53">
        <f t="shared" si="133"/>
        <v>5370.78</v>
      </c>
      <c r="I69" s="53">
        <f>SUM(J69:K69)</f>
        <v>0</v>
      </c>
      <c r="J69" s="53">
        <v>0</v>
      </c>
      <c r="K69" s="53"/>
      <c r="L69" s="53">
        <f t="shared" ref="L69:L71" si="134">SUM(M69:N69)</f>
        <v>5370.78</v>
      </c>
      <c r="M69" s="53">
        <v>0</v>
      </c>
      <c r="N69" s="53">
        <v>5370.78</v>
      </c>
      <c r="O69" s="53">
        <f>SUM(P69:Q69)</f>
        <v>0</v>
      </c>
      <c r="P69" s="53">
        <v>0</v>
      </c>
      <c r="Q69" s="53">
        <v>0</v>
      </c>
      <c r="R69" s="53">
        <f t="shared" ref="R69:R71" si="135">SUM(S69:T69)</f>
        <v>0</v>
      </c>
      <c r="S69" s="53">
        <v>0</v>
      </c>
      <c r="T69" s="53">
        <v>0</v>
      </c>
      <c r="U69" s="53">
        <f t="shared" ref="U69:U71" si="136">SUM(V69:W69)</f>
        <v>0</v>
      </c>
      <c r="V69" s="53">
        <v>0</v>
      </c>
      <c r="W69" s="53">
        <v>0</v>
      </c>
    </row>
    <row r="70" spans="1:23" ht="27" customHeight="1" x14ac:dyDescent="0.4">
      <c r="A70" s="110"/>
      <c r="B70" s="113"/>
      <c r="C70" s="113"/>
      <c r="D70" s="119"/>
      <c r="E70" s="58" t="s">
        <v>26</v>
      </c>
      <c r="F70" s="53">
        <f t="shared" si="132"/>
        <v>0</v>
      </c>
      <c r="G70" s="53">
        <f t="shared" si="90"/>
        <v>0</v>
      </c>
      <c r="H70" s="53">
        <f t="shared" si="133"/>
        <v>0</v>
      </c>
      <c r="I70" s="53">
        <f t="shared" ref="I70" si="137">SUM(J70:K70)</f>
        <v>0</v>
      </c>
      <c r="J70" s="53">
        <v>0</v>
      </c>
      <c r="K70" s="53">
        <v>0</v>
      </c>
      <c r="L70" s="53">
        <f t="shared" si="134"/>
        <v>0</v>
      </c>
      <c r="M70" s="53">
        <v>0</v>
      </c>
      <c r="N70" s="53">
        <v>0</v>
      </c>
      <c r="O70" s="53">
        <f t="shared" ref="O70:O71" si="138">SUM(P70:Q70)</f>
        <v>0</v>
      </c>
      <c r="P70" s="53">
        <v>0</v>
      </c>
      <c r="Q70" s="53">
        <v>0</v>
      </c>
      <c r="R70" s="53">
        <f t="shared" si="135"/>
        <v>0</v>
      </c>
      <c r="S70" s="53">
        <v>0</v>
      </c>
      <c r="T70" s="53">
        <v>0</v>
      </c>
      <c r="U70" s="53">
        <f t="shared" si="136"/>
        <v>0</v>
      </c>
      <c r="V70" s="53">
        <v>0</v>
      </c>
      <c r="W70" s="53">
        <v>0</v>
      </c>
    </row>
    <row r="71" spans="1:23" ht="27" customHeight="1" x14ac:dyDescent="0.4">
      <c r="A71" s="111"/>
      <c r="B71" s="114"/>
      <c r="C71" s="114"/>
      <c r="D71" s="120"/>
      <c r="E71" s="58" t="s">
        <v>27</v>
      </c>
      <c r="F71" s="53">
        <f t="shared" si="132"/>
        <v>2193.9899999999998</v>
      </c>
      <c r="G71" s="53">
        <f t="shared" si="90"/>
        <v>0</v>
      </c>
      <c r="H71" s="53">
        <f t="shared" si="133"/>
        <v>2193.9899999999998</v>
      </c>
      <c r="I71" s="53">
        <v>0</v>
      </c>
      <c r="J71" s="53">
        <v>0</v>
      </c>
      <c r="K71" s="53">
        <v>0</v>
      </c>
      <c r="L71" s="53">
        <f t="shared" si="134"/>
        <v>2193.9899999999998</v>
      </c>
      <c r="M71" s="53">
        <v>0</v>
      </c>
      <c r="N71" s="53">
        <v>2193.9899999999998</v>
      </c>
      <c r="O71" s="53">
        <f t="shared" si="138"/>
        <v>0</v>
      </c>
      <c r="P71" s="53">
        <v>0</v>
      </c>
      <c r="Q71" s="53">
        <v>0</v>
      </c>
      <c r="R71" s="53">
        <f t="shared" si="135"/>
        <v>0</v>
      </c>
      <c r="S71" s="53">
        <v>0</v>
      </c>
      <c r="T71" s="53">
        <v>0</v>
      </c>
      <c r="U71" s="53">
        <f t="shared" si="136"/>
        <v>0</v>
      </c>
      <c r="V71" s="53">
        <v>0</v>
      </c>
      <c r="W71" s="53">
        <v>0</v>
      </c>
    </row>
    <row r="72" spans="1:23" ht="27" customHeight="1" x14ac:dyDescent="0.4">
      <c r="A72" s="109">
        <f>'Характеристика объектов'!A22</f>
        <v>9</v>
      </c>
      <c r="B72" s="112" t="str">
        <f>'Характеристика объектов'!B22</f>
        <v>Колчановское сельское поселение</v>
      </c>
      <c r="C72" s="131" t="str">
        <f>'Характеристика объектов'!C22</f>
        <v xml:space="preserve">Капитальный ремонт водопроводной сети  ул. Прибрежная –  ул. Новая 
в с. Колчаново Волховского района Ленинградской области </v>
      </c>
      <c r="D72" s="117" t="s">
        <v>22</v>
      </c>
      <c r="E72" s="118"/>
      <c r="F72" s="53">
        <f>I72+L72+O72+R72+U72</f>
        <v>18571.439999999999</v>
      </c>
      <c r="G72" s="53">
        <f t="shared" si="90"/>
        <v>0</v>
      </c>
      <c r="H72" s="53">
        <f>K72+N72+Q72+T72+W72</f>
        <v>18571.439999999999</v>
      </c>
      <c r="I72" s="53">
        <f>SUM(I73:I76)</f>
        <v>0</v>
      </c>
      <c r="J72" s="53">
        <f t="shared" ref="J72:K72" si="139">SUM(J73:J76)</f>
        <v>0</v>
      </c>
      <c r="K72" s="53">
        <f t="shared" si="139"/>
        <v>0</v>
      </c>
      <c r="L72" s="53">
        <f>SUM(L73:L76)</f>
        <v>18571.439999999999</v>
      </c>
      <c r="M72" s="53">
        <f t="shared" ref="M72:N72" si="140">SUM(M73:M76)</f>
        <v>0</v>
      </c>
      <c r="N72" s="53">
        <f t="shared" si="140"/>
        <v>18571.439999999999</v>
      </c>
      <c r="O72" s="53">
        <f>SUM(O73:O76)</f>
        <v>0</v>
      </c>
      <c r="P72" s="53">
        <f t="shared" ref="P72" si="141">SUM(P73:P76)</f>
        <v>0</v>
      </c>
      <c r="Q72" s="53">
        <f>SUM(Q73:Q76)</f>
        <v>0</v>
      </c>
      <c r="R72" s="53">
        <f>SUM(R73:R76)</f>
        <v>0</v>
      </c>
      <c r="S72" s="53">
        <f t="shared" ref="S72:T72" si="142">SUM(S73:S76)</f>
        <v>0</v>
      </c>
      <c r="T72" s="53">
        <f t="shared" si="142"/>
        <v>0</v>
      </c>
      <c r="U72" s="53">
        <f>SUM(U73:U76)</f>
        <v>0</v>
      </c>
      <c r="V72" s="53">
        <f>SUM(V73:V76)</f>
        <v>0</v>
      </c>
      <c r="W72" s="53">
        <f t="shared" ref="W72" si="143">SUM(W73:W76)</f>
        <v>0</v>
      </c>
    </row>
    <row r="73" spans="1:23" ht="27" customHeight="1" x14ac:dyDescent="0.4">
      <c r="A73" s="110"/>
      <c r="B73" s="113"/>
      <c r="C73" s="132"/>
      <c r="D73" s="109" t="s">
        <v>293</v>
      </c>
      <c r="E73" s="58" t="s">
        <v>24</v>
      </c>
      <c r="F73" s="53">
        <f t="shared" ref="F73:F76" si="144">I73+L73+O73+R73+U73</f>
        <v>7892</v>
      </c>
      <c r="G73" s="53">
        <f t="shared" si="90"/>
        <v>0</v>
      </c>
      <c r="H73" s="53">
        <f t="shared" ref="H73:H76" si="145">K73+N73+Q73+T73+W73</f>
        <v>7892</v>
      </c>
      <c r="I73" s="53">
        <f>SUM(J73:K73)</f>
        <v>0</v>
      </c>
      <c r="J73" s="53">
        <v>0</v>
      </c>
      <c r="K73" s="53"/>
      <c r="L73" s="53">
        <f>SUM(M73:N73)</f>
        <v>7892</v>
      </c>
      <c r="M73" s="53">
        <v>0</v>
      </c>
      <c r="N73" s="53">
        <v>7892</v>
      </c>
      <c r="O73" s="53">
        <f>SUM(P73:Q73)</f>
        <v>0</v>
      </c>
      <c r="P73" s="53">
        <v>0</v>
      </c>
      <c r="Q73" s="53">
        <v>0</v>
      </c>
      <c r="R73" s="53">
        <f>SUM(S73:T73)</f>
        <v>0</v>
      </c>
      <c r="S73" s="53">
        <v>0</v>
      </c>
      <c r="T73" s="53">
        <v>0</v>
      </c>
      <c r="U73" s="53">
        <f>SUM(V73:W73)</f>
        <v>0</v>
      </c>
      <c r="V73" s="53">
        <v>0</v>
      </c>
      <c r="W73" s="53">
        <v>0</v>
      </c>
    </row>
    <row r="74" spans="1:23" ht="27" customHeight="1" x14ac:dyDescent="0.4">
      <c r="A74" s="110"/>
      <c r="B74" s="113"/>
      <c r="C74" s="132"/>
      <c r="D74" s="119"/>
      <c r="E74" s="58" t="s">
        <v>25</v>
      </c>
      <c r="F74" s="53">
        <f t="shared" si="144"/>
        <v>7582.51</v>
      </c>
      <c r="G74" s="53">
        <f t="shared" si="90"/>
        <v>0</v>
      </c>
      <c r="H74" s="53">
        <f t="shared" si="145"/>
        <v>7582.51</v>
      </c>
      <c r="I74" s="53">
        <f>SUM(J74:K74)</f>
        <v>0</v>
      </c>
      <c r="J74" s="53">
        <v>0</v>
      </c>
      <c r="K74" s="53"/>
      <c r="L74" s="53">
        <f t="shared" ref="L74:L76" si="146">SUM(M74:N74)</f>
        <v>7582.51</v>
      </c>
      <c r="M74" s="53">
        <v>0</v>
      </c>
      <c r="N74" s="53">
        <v>7582.51</v>
      </c>
      <c r="O74" s="53">
        <f>SUM(P74:Q74)</f>
        <v>0</v>
      </c>
      <c r="P74" s="53">
        <v>0</v>
      </c>
      <c r="Q74" s="53">
        <v>0</v>
      </c>
      <c r="R74" s="53">
        <f t="shared" ref="R74:R76" si="147">SUM(S74:T74)</f>
        <v>0</v>
      </c>
      <c r="S74" s="53">
        <v>0</v>
      </c>
      <c r="T74" s="53">
        <v>0</v>
      </c>
      <c r="U74" s="53">
        <f t="shared" ref="U74:U76" si="148">SUM(V74:W74)</f>
        <v>0</v>
      </c>
      <c r="V74" s="53">
        <v>0</v>
      </c>
      <c r="W74" s="53">
        <v>0</v>
      </c>
    </row>
    <row r="75" spans="1:23" ht="27" customHeight="1" x14ac:dyDescent="0.4">
      <c r="A75" s="110"/>
      <c r="B75" s="113"/>
      <c r="C75" s="132"/>
      <c r="D75" s="119"/>
      <c r="E75" s="58" t="s">
        <v>26</v>
      </c>
      <c r="F75" s="53">
        <f t="shared" si="144"/>
        <v>0</v>
      </c>
      <c r="G75" s="53">
        <f t="shared" si="90"/>
        <v>0</v>
      </c>
      <c r="H75" s="53">
        <f t="shared" si="145"/>
        <v>0</v>
      </c>
      <c r="I75" s="53">
        <f t="shared" ref="I75" si="149">SUM(J75:K75)</f>
        <v>0</v>
      </c>
      <c r="J75" s="53">
        <v>0</v>
      </c>
      <c r="K75" s="53">
        <v>0</v>
      </c>
      <c r="L75" s="53">
        <f t="shared" si="146"/>
        <v>0</v>
      </c>
      <c r="M75" s="53">
        <v>0</v>
      </c>
      <c r="N75" s="53">
        <v>0</v>
      </c>
      <c r="O75" s="53">
        <f t="shared" ref="O75:O76" si="150">SUM(P75:Q75)</f>
        <v>0</v>
      </c>
      <c r="P75" s="53">
        <v>0</v>
      </c>
      <c r="Q75" s="53">
        <v>0</v>
      </c>
      <c r="R75" s="53">
        <f t="shared" si="147"/>
        <v>0</v>
      </c>
      <c r="S75" s="53">
        <v>0</v>
      </c>
      <c r="T75" s="53">
        <v>0</v>
      </c>
      <c r="U75" s="53">
        <f t="shared" si="148"/>
        <v>0</v>
      </c>
      <c r="V75" s="53">
        <v>0</v>
      </c>
      <c r="W75" s="53">
        <v>0</v>
      </c>
    </row>
    <row r="76" spans="1:23" ht="27" customHeight="1" x14ac:dyDescent="0.4">
      <c r="A76" s="111"/>
      <c r="B76" s="114"/>
      <c r="C76" s="133"/>
      <c r="D76" s="120"/>
      <c r="E76" s="58" t="s">
        <v>27</v>
      </c>
      <c r="F76" s="53">
        <f t="shared" si="144"/>
        <v>3096.93</v>
      </c>
      <c r="G76" s="53">
        <f t="shared" si="90"/>
        <v>0</v>
      </c>
      <c r="H76" s="53">
        <f t="shared" si="145"/>
        <v>3096.93</v>
      </c>
      <c r="I76" s="53">
        <v>0</v>
      </c>
      <c r="J76" s="53">
        <v>0</v>
      </c>
      <c r="K76" s="53">
        <v>0</v>
      </c>
      <c r="L76" s="53">
        <f t="shared" si="146"/>
        <v>3096.93</v>
      </c>
      <c r="M76" s="53">
        <v>0</v>
      </c>
      <c r="N76" s="53">
        <v>3096.93</v>
      </c>
      <c r="O76" s="53">
        <f t="shared" si="150"/>
        <v>0</v>
      </c>
      <c r="P76" s="53">
        <v>0</v>
      </c>
      <c r="Q76" s="53">
        <v>0</v>
      </c>
      <c r="R76" s="53">
        <f t="shared" si="147"/>
        <v>0</v>
      </c>
      <c r="S76" s="53">
        <v>0</v>
      </c>
      <c r="T76" s="53">
        <v>0</v>
      </c>
      <c r="U76" s="53">
        <f t="shared" si="148"/>
        <v>0</v>
      </c>
      <c r="V76" s="53">
        <v>0</v>
      </c>
      <c r="W76" s="53">
        <v>0</v>
      </c>
    </row>
    <row r="77" spans="1:23" ht="27" customHeight="1" x14ac:dyDescent="0.4">
      <c r="A77" s="109">
        <f>'Характеристика объектов'!A23</f>
        <v>10</v>
      </c>
      <c r="B77" s="112" t="str">
        <f>'Характеристика объектов'!B23</f>
        <v>Пашское сельское поселение</v>
      </c>
      <c r="C77" s="112" t="s">
        <v>417</v>
      </c>
      <c r="D77" s="117" t="s">
        <v>22</v>
      </c>
      <c r="E77" s="118"/>
      <c r="F77" s="53">
        <f>I77+L77+O77+R77+U77</f>
        <v>38690.5</v>
      </c>
      <c r="G77" s="53">
        <f t="shared" si="90"/>
        <v>0</v>
      </c>
      <c r="H77" s="53">
        <f>K77+N77+Q77+T77+W77</f>
        <v>38690.5</v>
      </c>
      <c r="I77" s="53">
        <f>SUM(I78:I81)</f>
        <v>0</v>
      </c>
      <c r="J77" s="53">
        <f t="shared" ref="J77:K77" si="151">SUM(J78:J81)</f>
        <v>0</v>
      </c>
      <c r="K77" s="53">
        <f t="shared" si="151"/>
        <v>0</v>
      </c>
      <c r="L77" s="53">
        <f>SUM(L78:L81)</f>
        <v>38690.5</v>
      </c>
      <c r="M77" s="53">
        <f t="shared" ref="M77:N77" si="152">SUM(M78:M81)</f>
        <v>0</v>
      </c>
      <c r="N77" s="53">
        <f t="shared" si="152"/>
        <v>38690.5</v>
      </c>
      <c r="O77" s="53">
        <f>SUM(O78:O81)</f>
        <v>0</v>
      </c>
      <c r="P77" s="53">
        <f t="shared" ref="P77" si="153">SUM(P78:P81)</f>
        <v>0</v>
      </c>
      <c r="Q77" s="53">
        <f>SUM(Q78:Q81)</f>
        <v>0</v>
      </c>
      <c r="R77" s="53">
        <f>SUM(R78:R81)</f>
        <v>0</v>
      </c>
      <c r="S77" s="53">
        <f t="shared" ref="S77:T77" si="154">SUM(S78:S81)</f>
        <v>0</v>
      </c>
      <c r="T77" s="53">
        <f t="shared" si="154"/>
        <v>0</v>
      </c>
      <c r="U77" s="53">
        <f>SUM(U78:U81)</f>
        <v>0</v>
      </c>
      <c r="V77" s="53">
        <f>SUM(V78:V81)</f>
        <v>0</v>
      </c>
      <c r="W77" s="53">
        <f t="shared" ref="W77" si="155">SUM(W78:W81)</f>
        <v>0</v>
      </c>
    </row>
    <row r="78" spans="1:23" ht="27" customHeight="1" x14ac:dyDescent="0.4">
      <c r="A78" s="110"/>
      <c r="B78" s="113"/>
      <c r="C78" s="113"/>
      <c r="D78" s="109" t="s">
        <v>293</v>
      </c>
      <c r="E78" s="58" t="s">
        <v>24</v>
      </c>
      <c r="F78" s="53">
        <f t="shared" ref="F78:F81" si="156">I78+L78+O78+R78+U78</f>
        <v>16443</v>
      </c>
      <c r="G78" s="53">
        <f t="shared" si="90"/>
        <v>0</v>
      </c>
      <c r="H78" s="53">
        <f t="shared" ref="H78:H81" si="157">K78+N78+Q78+T78+W78</f>
        <v>16443</v>
      </c>
      <c r="I78" s="53">
        <f>SUM(J78:K78)</f>
        <v>0</v>
      </c>
      <c r="J78" s="53">
        <v>0</v>
      </c>
      <c r="K78" s="53"/>
      <c r="L78" s="53">
        <f>SUM(M78:N78)</f>
        <v>16443</v>
      </c>
      <c r="M78" s="53">
        <v>0</v>
      </c>
      <c r="N78" s="53">
        <v>16443</v>
      </c>
      <c r="O78" s="53">
        <f>SUM(P78:Q78)</f>
        <v>0</v>
      </c>
      <c r="P78" s="53">
        <v>0</v>
      </c>
      <c r="Q78" s="53">
        <v>0</v>
      </c>
      <c r="R78" s="53">
        <f>SUM(S78:T78)</f>
        <v>0</v>
      </c>
      <c r="S78" s="53">
        <v>0</v>
      </c>
      <c r="T78" s="53">
        <v>0</v>
      </c>
      <c r="U78" s="53">
        <f>SUM(V78:W78)</f>
        <v>0</v>
      </c>
      <c r="V78" s="53">
        <v>0</v>
      </c>
      <c r="W78" s="53">
        <v>0</v>
      </c>
    </row>
    <row r="79" spans="1:23" ht="27" customHeight="1" x14ac:dyDescent="0.4">
      <c r="A79" s="110"/>
      <c r="B79" s="113"/>
      <c r="C79" s="113"/>
      <c r="D79" s="119"/>
      <c r="E79" s="58" t="s">
        <v>25</v>
      </c>
      <c r="F79" s="53">
        <f t="shared" si="156"/>
        <v>15798.18</v>
      </c>
      <c r="G79" s="53">
        <f t="shared" si="90"/>
        <v>0</v>
      </c>
      <c r="H79" s="53">
        <f t="shared" si="157"/>
        <v>15798.18</v>
      </c>
      <c r="I79" s="53">
        <f>SUM(J79:K79)</f>
        <v>0</v>
      </c>
      <c r="J79" s="53">
        <v>0</v>
      </c>
      <c r="K79" s="53"/>
      <c r="L79" s="53">
        <f t="shared" ref="L79:L81" si="158">SUM(M79:N79)</f>
        <v>15798.18</v>
      </c>
      <c r="M79" s="53">
        <v>0</v>
      </c>
      <c r="N79" s="53">
        <v>15798.18</v>
      </c>
      <c r="O79" s="53">
        <f>SUM(P79:Q79)</f>
        <v>0</v>
      </c>
      <c r="P79" s="53">
        <v>0</v>
      </c>
      <c r="Q79" s="53">
        <v>0</v>
      </c>
      <c r="R79" s="53">
        <f t="shared" ref="R79:R81" si="159">SUM(S79:T79)</f>
        <v>0</v>
      </c>
      <c r="S79" s="53">
        <v>0</v>
      </c>
      <c r="T79" s="53">
        <v>0</v>
      </c>
      <c r="U79" s="53">
        <f t="shared" ref="U79:U81" si="160">SUM(V79:W79)</f>
        <v>0</v>
      </c>
      <c r="V79" s="53">
        <v>0</v>
      </c>
      <c r="W79" s="53">
        <v>0</v>
      </c>
    </row>
    <row r="80" spans="1:23" ht="27" customHeight="1" x14ac:dyDescent="0.4">
      <c r="A80" s="110"/>
      <c r="B80" s="113"/>
      <c r="C80" s="113"/>
      <c r="D80" s="119"/>
      <c r="E80" s="58" t="s">
        <v>26</v>
      </c>
      <c r="F80" s="53">
        <f t="shared" si="156"/>
        <v>0</v>
      </c>
      <c r="G80" s="53">
        <f t="shared" si="90"/>
        <v>0</v>
      </c>
      <c r="H80" s="53">
        <f t="shared" si="157"/>
        <v>0</v>
      </c>
      <c r="I80" s="53">
        <f t="shared" ref="I80" si="161">SUM(J80:K80)</f>
        <v>0</v>
      </c>
      <c r="J80" s="53">
        <v>0</v>
      </c>
      <c r="K80" s="53">
        <v>0</v>
      </c>
      <c r="L80" s="53">
        <f t="shared" si="158"/>
        <v>0</v>
      </c>
      <c r="M80" s="53">
        <v>0</v>
      </c>
      <c r="N80" s="53">
        <v>0</v>
      </c>
      <c r="O80" s="53">
        <f t="shared" ref="O80:O81" si="162">SUM(P80:Q80)</f>
        <v>0</v>
      </c>
      <c r="P80" s="53">
        <v>0</v>
      </c>
      <c r="Q80" s="53">
        <v>0</v>
      </c>
      <c r="R80" s="53">
        <f t="shared" si="159"/>
        <v>0</v>
      </c>
      <c r="S80" s="53">
        <v>0</v>
      </c>
      <c r="T80" s="53">
        <v>0</v>
      </c>
      <c r="U80" s="53">
        <f t="shared" si="160"/>
        <v>0</v>
      </c>
      <c r="V80" s="53">
        <v>0</v>
      </c>
      <c r="W80" s="53">
        <v>0</v>
      </c>
    </row>
    <row r="81" spans="1:23" ht="27" customHeight="1" x14ac:dyDescent="0.4">
      <c r="A81" s="111"/>
      <c r="B81" s="114"/>
      <c r="C81" s="114"/>
      <c r="D81" s="120"/>
      <c r="E81" s="58" t="s">
        <v>27</v>
      </c>
      <c r="F81" s="53">
        <f t="shared" si="156"/>
        <v>6449.32</v>
      </c>
      <c r="G81" s="53">
        <f t="shared" si="90"/>
        <v>0</v>
      </c>
      <c r="H81" s="53">
        <f t="shared" si="157"/>
        <v>6449.32</v>
      </c>
      <c r="I81" s="53">
        <v>0</v>
      </c>
      <c r="J81" s="53">
        <v>0</v>
      </c>
      <c r="K81" s="53">
        <v>0</v>
      </c>
      <c r="L81" s="53">
        <f t="shared" si="158"/>
        <v>6449.32</v>
      </c>
      <c r="M81" s="53">
        <v>0</v>
      </c>
      <c r="N81" s="53">
        <v>6449.32</v>
      </c>
      <c r="O81" s="53">
        <f t="shared" si="162"/>
        <v>0</v>
      </c>
      <c r="P81" s="53">
        <v>0</v>
      </c>
      <c r="Q81" s="53">
        <v>0</v>
      </c>
      <c r="R81" s="53">
        <f t="shared" si="159"/>
        <v>0</v>
      </c>
      <c r="S81" s="53">
        <v>0</v>
      </c>
      <c r="T81" s="53">
        <v>0</v>
      </c>
      <c r="U81" s="53">
        <f t="shared" si="160"/>
        <v>0</v>
      </c>
      <c r="V81" s="53">
        <v>0</v>
      </c>
      <c r="W81" s="53">
        <v>0</v>
      </c>
    </row>
    <row r="82" spans="1:23" ht="27" customHeight="1" x14ac:dyDescent="0.4">
      <c r="A82" s="109">
        <f>'Характеристика объектов'!A24</f>
        <v>11</v>
      </c>
      <c r="B82" s="112" t="str">
        <f>'Характеристика объектов'!B24</f>
        <v>Потанинское сельское поселение</v>
      </c>
      <c r="C82" s="112" t="s">
        <v>418</v>
      </c>
      <c r="D82" s="115" t="s">
        <v>22</v>
      </c>
      <c r="E82" s="116"/>
      <c r="F82" s="53">
        <f>I82+L82+O82+R82+U82</f>
        <v>26309.54</v>
      </c>
      <c r="G82" s="53">
        <f t="shared" ref="G82:G96" si="163">J82+M82+P82+S82+V82</f>
        <v>0</v>
      </c>
      <c r="H82" s="53">
        <f>K82+N82+Q82+T82+W82</f>
        <v>26309.54</v>
      </c>
      <c r="I82" s="53">
        <f>SUM(I83:I86)</f>
        <v>0</v>
      </c>
      <c r="J82" s="53">
        <f t="shared" ref="J82:K82" si="164">SUM(J83:J86)</f>
        <v>0</v>
      </c>
      <c r="K82" s="53">
        <f t="shared" si="164"/>
        <v>0</v>
      </c>
      <c r="L82" s="53">
        <f>SUM(L83:L86)</f>
        <v>26309.54</v>
      </c>
      <c r="M82" s="53">
        <f t="shared" ref="M82:N82" si="165">SUM(M83:M86)</f>
        <v>0</v>
      </c>
      <c r="N82" s="53">
        <f t="shared" si="165"/>
        <v>26309.54</v>
      </c>
      <c r="O82" s="53">
        <f>SUM(O83:O86)</f>
        <v>0</v>
      </c>
      <c r="P82" s="53">
        <f t="shared" ref="P82" si="166">SUM(P83:P86)</f>
        <v>0</v>
      </c>
      <c r="Q82" s="53">
        <f>SUM(Q83:Q86)</f>
        <v>0</v>
      </c>
      <c r="R82" s="53">
        <f>SUM(R83:R86)</f>
        <v>0</v>
      </c>
      <c r="S82" s="53">
        <f t="shared" ref="S82:T82" si="167">SUM(S83:S86)</f>
        <v>0</v>
      </c>
      <c r="T82" s="53">
        <f t="shared" si="167"/>
        <v>0</v>
      </c>
      <c r="U82" s="53">
        <f>SUM(U83:U86)</f>
        <v>0</v>
      </c>
      <c r="V82" s="53">
        <f>SUM(V83:V86)</f>
        <v>0</v>
      </c>
      <c r="W82" s="53">
        <f t="shared" ref="W82" si="168">SUM(W83:W86)</f>
        <v>0</v>
      </c>
    </row>
    <row r="83" spans="1:23" ht="27" customHeight="1" x14ac:dyDescent="0.4">
      <c r="A83" s="110"/>
      <c r="B83" s="113"/>
      <c r="C83" s="113"/>
      <c r="D83" s="109" t="s">
        <v>293</v>
      </c>
      <c r="E83" s="58" t="s">
        <v>24</v>
      </c>
      <c r="F83" s="53">
        <f t="shared" ref="F83:F86" si="169">I83+L83+O83+R83+U83</f>
        <v>11181</v>
      </c>
      <c r="G83" s="53">
        <f t="shared" si="163"/>
        <v>0</v>
      </c>
      <c r="H83" s="53">
        <f t="shared" ref="H83:H86" si="170">K83+N83+Q83+T83+W83</f>
        <v>11181</v>
      </c>
      <c r="I83" s="53">
        <f>SUM(J83:K83)</f>
        <v>0</v>
      </c>
      <c r="J83" s="53">
        <v>0</v>
      </c>
      <c r="K83" s="53"/>
      <c r="L83" s="53">
        <f>SUM(M83:N83)</f>
        <v>11181</v>
      </c>
      <c r="M83" s="53">
        <v>0</v>
      </c>
      <c r="N83" s="53">
        <v>11181</v>
      </c>
      <c r="O83" s="53">
        <f>SUM(P83:Q83)</f>
        <v>0</v>
      </c>
      <c r="P83" s="53">
        <v>0</v>
      </c>
      <c r="Q83" s="53">
        <v>0</v>
      </c>
      <c r="R83" s="53">
        <f>SUM(S83:T83)</f>
        <v>0</v>
      </c>
      <c r="S83" s="53">
        <v>0</v>
      </c>
      <c r="T83" s="53">
        <v>0</v>
      </c>
      <c r="U83" s="53">
        <f>SUM(V83:W83)</f>
        <v>0</v>
      </c>
      <c r="V83" s="53">
        <v>0</v>
      </c>
      <c r="W83" s="53">
        <v>0</v>
      </c>
    </row>
    <row r="84" spans="1:23" ht="27" customHeight="1" x14ac:dyDescent="0.4">
      <c r="A84" s="110"/>
      <c r="B84" s="113"/>
      <c r="C84" s="113"/>
      <c r="D84" s="119"/>
      <c r="E84" s="58" t="s">
        <v>25</v>
      </c>
      <c r="F84" s="53">
        <f t="shared" si="169"/>
        <v>10742.53</v>
      </c>
      <c r="G84" s="53">
        <f t="shared" si="163"/>
        <v>0</v>
      </c>
      <c r="H84" s="53">
        <f t="shared" si="170"/>
        <v>10742.53</v>
      </c>
      <c r="I84" s="53">
        <f>SUM(J84:K84)</f>
        <v>0</v>
      </c>
      <c r="J84" s="53">
        <v>0</v>
      </c>
      <c r="K84" s="53"/>
      <c r="L84" s="53">
        <f t="shared" ref="L84:L86" si="171">SUM(M84:N84)</f>
        <v>10742.53</v>
      </c>
      <c r="M84" s="53">
        <v>0</v>
      </c>
      <c r="N84" s="53">
        <v>10742.53</v>
      </c>
      <c r="O84" s="53">
        <f>SUM(P84:Q84)</f>
        <v>0</v>
      </c>
      <c r="P84" s="53">
        <v>0</v>
      </c>
      <c r="Q84" s="53">
        <v>0</v>
      </c>
      <c r="R84" s="53">
        <f t="shared" ref="R84:R86" si="172">SUM(S84:T84)</f>
        <v>0</v>
      </c>
      <c r="S84" s="53">
        <v>0</v>
      </c>
      <c r="T84" s="53">
        <v>0</v>
      </c>
      <c r="U84" s="53">
        <f t="shared" ref="U84:U86" si="173">SUM(V84:W84)</f>
        <v>0</v>
      </c>
      <c r="V84" s="53">
        <v>0</v>
      </c>
      <c r="W84" s="53">
        <v>0</v>
      </c>
    </row>
    <row r="85" spans="1:23" ht="27" customHeight="1" x14ac:dyDescent="0.4">
      <c r="A85" s="110"/>
      <c r="B85" s="113"/>
      <c r="C85" s="113"/>
      <c r="D85" s="119"/>
      <c r="E85" s="58" t="s">
        <v>26</v>
      </c>
      <c r="F85" s="53">
        <f t="shared" si="169"/>
        <v>0</v>
      </c>
      <c r="G85" s="53">
        <f t="shared" si="163"/>
        <v>0</v>
      </c>
      <c r="H85" s="53">
        <f t="shared" si="170"/>
        <v>0</v>
      </c>
      <c r="I85" s="53">
        <f t="shared" ref="I85" si="174">SUM(J85:K85)</f>
        <v>0</v>
      </c>
      <c r="J85" s="53">
        <v>0</v>
      </c>
      <c r="K85" s="53">
        <v>0</v>
      </c>
      <c r="L85" s="53">
        <f t="shared" si="171"/>
        <v>0</v>
      </c>
      <c r="M85" s="53">
        <v>0</v>
      </c>
      <c r="N85" s="53">
        <v>0</v>
      </c>
      <c r="O85" s="53">
        <f t="shared" ref="O85:O86" si="175">SUM(P85:Q85)</f>
        <v>0</v>
      </c>
      <c r="P85" s="53">
        <v>0</v>
      </c>
      <c r="Q85" s="53">
        <v>0</v>
      </c>
      <c r="R85" s="53">
        <f t="shared" si="172"/>
        <v>0</v>
      </c>
      <c r="S85" s="53">
        <v>0</v>
      </c>
      <c r="T85" s="53">
        <v>0</v>
      </c>
      <c r="U85" s="53">
        <f t="shared" si="173"/>
        <v>0</v>
      </c>
      <c r="V85" s="53">
        <v>0</v>
      </c>
      <c r="W85" s="53">
        <v>0</v>
      </c>
    </row>
    <row r="86" spans="1:23" ht="27" customHeight="1" x14ac:dyDescent="0.4">
      <c r="A86" s="111"/>
      <c r="B86" s="114"/>
      <c r="C86" s="114"/>
      <c r="D86" s="120"/>
      <c r="E86" s="58" t="s">
        <v>27</v>
      </c>
      <c r="F86" s="53">
        <f t="shared" si="169"/>
        <v>4386.01</v>
      </c>
      <c r="G86" s="53">
        <f t="shared" si="163"/>
        <v>0</v>
      </c>
      <c r="H86" s="53">
        <f t="shared" si="170"/>
        <v>4386.01</v>
      </c>
      <c r="I86" s="53">
        <v>0</v>
      </c>
      <c r="J86" s="53">
        <v>0</v>
      </c>
      <c r="K86" s="53">
        <v>0</v>
      </c>
      <c r="L86" s="53">
        <f t="shared" si="171"/>
        <v>4386.01</v>
      </c>
      <c r="M86" s="53">
        <v>0</v>
      </c>
      <c r="N86" s="53">
        <v>4386.01</v>
      </c>
      <c r="O86" s="53">
        <f t="shared" si="175"/>
        <v>0</v>
      </c>
      <c r="P86" s="53">
        <v>0</v>
      </c>
      <c r="Q86" s="53">
        <v>0</v>
      </c>
      <c r="R86" s="53">
        <f t="shared" si="172"/>
        <v>0</v>
      </c>
      <c r="S86" s="53">
        <v>0</v>
      </c>
      <c r="T86" s="53">
        <v>0</v>
      </c>
      <c r="U86" s="53">
        <f t="shared" si="173"/>
        <v>0</v>
      </c>
      <c r="V86" s="53">
        <v>0</v>
      </c>
      <c r="W86" s="53">
        <v>0</v>
      </c>
    </row>
    <row r="87" spans="1:23" ht="27" customHeight="1" x14ac:dyDescent="0.4">
      <c r="A87" s="109">
        <f>'Характеристика объектов'!A25</f>
        <v>12</v>
      </c>
      <c r="B87" s="112" t="str">
        <f>'Характеристика объектов'!B25</f>
        <v>Селивановское сельское поселение</v>
      </c>
      <c r="C87" s="112" t="str">
        <f>'Характеристика объектов'!C25</f>
        <v xml:space="preserve">Капитальный ремонт водопроводной сети, проходящей от д. Селиваново 
до д. Низино в Селивановском СП Волховского района Ленинградской области </v>
      </c>
      <c r="D87" s="117" t="s">
        <v>22</v>
      </c>
      <c r="E87" s="118"/>
      <c r="F87" s="53">
        <f>I87+L87+O87+R87+U87</f>
        <v>26309.54</v>
      </c>
      <c r="G87" s="53">
        <f t="shared" ref="G87:G91" si="176">J87+M87+P87+S87+V87</f>
        <v>0</v>
      </c>
      <c r="H87" s="53">
        <f>K87+N87+Q87+T87+W87</f>
        <v>26309.54</v>
      </c>
      <c r="I87" s="53">
        <f>SUM(I88:I91)</f>
        <v>0</v>
      </c>
      <c r="J87" s="53">
        <f t="shared" ref="J87:K87" si="177">SUM(J88:J91)</f>
        <v>0</v>
      </c>
      <c r="K87" s="53">
        <f t="shared" si="177"/>
        <v>0</v>
      </c>
      <c r="L87" s="53">
        <f>SUM(L88:L91)</f>
        <v>26309.54</v>
      </c>
      <c r="M87" s="53">
        <f t="shared" ref="M87:N87" si="178">SUM(M88:M91)</f>
        <v>0</v>
      </c>
      <c r="N87" s="53">
        <f t="shared" si="178"/>
        <v>26309.54</v>
      </c>
      <c r="O87" s="53">
        <f>SUM(O88:O91)</f>
        <v>0</v>
      </c>
      <c r="P87" s="53">
        <f t="shared" ref="P87" si="179">SUM(P88:P91)</f>
        <v>0</v>
      </c>
      <c r="Q87" s="53">
        <f>SUM(Q88:Q91)</f>
        <v>0</v>
      </c>
      <c r="R87" s="53">
        <f>SUM(R88:R91)</f>
        <v>0</v>
      </c>
      <c r="S87" s="53">
        <f t="shared" ref="S87:T87" si="180">SUM(S88:S91)</f>
        <v>0</v>
      </c>
      <c r="T87" s="53">
        <f t="shared" si="180"/>
        <v>0</v>
      </c>
      <c r="U87" s="53">
        <f>SUM(U88:U91)</f>
        <v>0</v>
      </c>
      <c r="V87" s="53">
        <f>SUM(V88:V91)</f>
        <v>0</v>
      </c>
      <c r="W87" s="53">
        <f t="shared" ref="W87" si="181">SUM(W88:W91)</f>
        <v>0</v>
      </c>
    </row>
    <row r="88" spans="1:23" ht="27" customHeight="1" x14ac:dyDescent="0.4">
      <c r="A88" s="110"/>
      <c r="B88" s="113"/>
      <c r="C88" s="113"/>
      <c r="D88" s="109" t="s">
        <v>293</v>
      </c>
      <c r="E88" s="58" t="s">
        <v>24</v>
      </c>
      <c r="F88" s="53">
        <f t="shared" ref="F88:F91" si="182">I88+L88+O88+R88+U88</f>
        <v>11181</v>
      </c>
      <c r="G88" s="53">
        <f t="shared" si="176"/>
        <v>0</v>
      </c>
      <c r="H88" s="53">
        <f t="shared" ref="H88:H91" si="183">K88+N88+Q88+T88+W88</f>
        <v>11181</v>
      </c>
      <c r="I88" s="53">
        <f>SUM(J88:K88)</f>
        <v>0</v>
      </c>
      <c r="J88" s="53">
        <v>0</v>
      </c>
      <c r="K88" s="53"/>
      <c r="L88" s="53">
        <f>SUM(M88:N88)</f>
        <v>11181</v>
      </c>
      <c r="M88" s="53">
        <v>0</v>
      </c>
      <c r="N88" s="53">
        <v>11181</v>
      </c>
      <c r="O88" s="53">
        <f>SUM(P88:Q88)</f>
        <v>0</v>
      </c>
      <c r="P88" s="53">
        <v>0</v>
      </c>
      <c r="Q88" s="53">
        <v>0</v>
      </c>
      <c r="R88" s="53">
        <f>SUM(S88:T88)</f>
        <v>0</v>
      </c>
      <c r="S88" s="53">
        <v>0</v>
      </c>
      <c r="T88" s="53">
        <v>0</v>
      </c>
      <c r="U88" s="53">
        <f>SUM(V88:W88)</f>
        <v>0</v>
      </c>
      <c r="V88" s="53">
        <v>0</v>
      </c>
      <c r="W88" s="53">
        <v>0</v>
      </c>
    </row>
    <row r="89" spans="1:23" ht="27" customHeight="1" x14ac:dyDescent="0.4">
      <c r="A89" s="110"/>
      <c r="B89" s="113"/>
      <c r="C89" s="113"/>
      <c r="D89" s="119"/>
      <c r="E89" s="58" t="s">
        <v>25</v>
      </c>
      <c r="F89" s="53">
        <f t="shared" si="182"/>
        <v>10742.53</v>
      </c>
      <c r="G89" s="53">
        <f t="shared" si="176"/>
        <v>0</v>
      </c>
      <c r="H89" s="53">
        <f t="shared" si="183"/>
        <v>10742.53</v>
      </c>
      <c r="I89" s="53">
        <f>SUM(J89:K89)</f>
        <v>0</v>
      </c>
      <c r="J89" s="53">
        <v>0</v>
      </c>
      <c r="K89" s="53"/>
      <c r="L89" s="53">
        <f t="shared" ref="L89:L91" si="184">SUM(M89:N89)</f>
        <v>10742.53</v>
      </c>
      <c r="M89" s="53">
        <v>0</v>
      </c>
      <c r="N89" s="53">
        <v>10742.53</v>
      </c>
      <c r="O89" s="53">
        <f>SUM(P89:Q89)</f>
        <v>0</v>
      </c>
      <c r="P89" s="53">
        <v>0</v>
      </c>
      <c r="Q89" s="53">
        <v>0</v>
      </c>
      <c r="R89" s="53">
        <f t="shared" ref="R89:R91" si="185">SUM(S89:T89)</f>
        <v>0</v>
      </c>
      <c r="S89" s="53">
        <v>0</v>
      </c>
      <c r="T89" s="53">
        <v>0</v>
      </c>
      <c r="U89" s="53">
        <f t="shared" ref="U89:U91" si="186">SUM(V89:W89)</f>
        <v>0</v>
      </c>
      <c r="V89" s="53">
        <v>0</v>
      </c>
      <c r="W89" s="53">
        <v>0</v>
      </c>
    </row>
    <row r="90" spans="1:23" ht="27" customHeight="1" x14ac:dyDescent="0.4">
      <c r="A90" s="110"/>
      <c r="B90" s="113"/>
      <c r="C90" s="113"/>
      <c r="D90" s="119"/>
      <c r="E90" s="58" t="s">
        <v>26</v>
      </c>
      <c r="F90" s="53">
        <f t="shared" si="182"/>
        <v>0</v>
      </c>
      <c r="G90" s="53">
        <f t="shared" si="176"/>
        <v>0</v>
      </c>
      <c r="H90" s="53">
        <f t="shared" si="183"/>
        <v>0</v>
      </c>
      <c r="I90" s="53">
        <f t="shared" ref="I90" si="187">SUM(J90:K90)</f>
        <v>0</v>
      </c>
      <c r="J90" s="53">
        <v>0</v>
      </c>
      <c r="K90" s="53">
        <v>0</v>
      </c>
      <c r="L90" s="53">
        <f t="shared" si="184"/>
        <v>0</v>
      </c>
      <c r="M90" s="53">
        <v>0</v>
      </c>
      <c r="N90" s="53">
        <v>0</v>
      </c>
      <c r="O90" s="53">
        <f t="shared" ref="O90:O91" si="188">SUM(P90:Q90)</f>
        <v>0</v>
      </c>
      <c r="P90" s="53">
        <v>0</v>
      </c>
      <c r="Q90" s="53">
        <v>0</v>
      </c>
      <c r="R90" s="53">
        <f t="shared" si="185"/>
        <v>0</v>
      </c>
      <c r="S90" s="53">
        <v>0</v>
      </c>
      <c r="T90" s="53">
        <v>0</v>
      </c>
      <c r="U90" s="53">
        <f t="shared" si="186"/>
        <v>0</v>
      </c>
      <c r="V90" s="53">
        <v>0</v>
      </c>
      <c r="W90" s="53">
        <v>0</v>
      </c>
    </row>
    <row r="91" spans="1:23" ht="27" customHeight="1" x14ac:dyDescent="0.4">
      <c r="A91" s="111"/>
      <c r="B91" s="114"/>
      <c r="C91" s="114"/>
      <c r="D91" s="120"/>
      <c r="E91" s="58" t="s">
        <v>27</v>
      </c>
      <c r="F91" s="53">
        <f t="shared" si="182"/>
        <v>4386.01</v>
      </c>
      <c r="G91" s="53">
        <f t="shared" si="176"/>
        <v>0</v>
      </c>
      <c r="H91" s="53">
        <f t="shared" si="183"/>
        <v>4386.01</v>
      </c>
      <c r="I91" s="53">
        <v>0</v>
      </c>
      <c r="J91" s="53">
        <v>0</v>
      </c>
      <c r="K91" s="53">
        <v>0</v>
      </c>
      <c r="L91" s="53">
        <f t="shared" si="184"/>
        <v>4386.01</v>
      </c>
      <c r="M91" s="53">
        <v>0</v>
      </c>
      <c r="N91" s="53">
        <v>4386.01</v>
      </c>
      <c r="O91" s="53">
        <f t="shared" si="188"/>
        <v>0</v>
      </c>
      <c r="P91" s="53">
        <v>0</v>
      </c>
      <c r="Q91" s="53">
        <v>0</v>
      </c>
      <c r="R91" s="53">
        <f t="shared" si="185"/>
        <v>0</v>
      </c>
      <c r="S91" s="53">
        <v>0</v>
      </c>
      <c r="T91" s="53">
        <v>0</v>
      </c>
      <c r="U91" s="53">
        <f t="shared" si="186"/>
        <v>0</v>
      </c>
      <c r="V91" s="53">
        <v>0</v>
      </c>
      <c r="W91" s="53">
        <v>0</v>
      </c>
    </row>
    <row r="92" spans="1:23" ht="27" customHeight="1" x14ac:dyDescent="0.4">
      <c r="A92" s="109">
        <f>'Характеристика объектов'!A26</f>
        <v>13</v>
      </c>
      <c r="B92" s="112" t="str">
        <f>'Характеристика объектов'!B26</f>
        <v>Староладожское сельское поселение</v>
      </c>
      <c r="C92" s="112" t="str">
        <f>'Характеристика объектов'!C26</f>
        <v xml:space="preserve">Капитальный ремонт водопроводной сети  ул. Советская, д. 7 –  д. 17 и от д. 17, 
ул. Советская до ул. Гаражная д. 1, 
в с. Старая Ладога Волховского района Ленинградской области </v>
      </c>
      <c r="D92" s="115" t="s">
        <v>22</v>
      </c>
      <c r="E92" s="116"/>
      <c r="F92" s="53">
        <f>I92+L92+O92+R92+U92</f>
        <v>9285.7199999999993</v>
      </c>
      <c r="G92" s="53">
        <f t="shared" si="163"/>
        <v>0</v>
      </c>
      <c r="H92" s="53">
        <f>K92+N92+Q92+T92+W92</f>
        <v>9285.7199999999993</v>
      </c>
      <c r="I92" s="53">
        <f>SUM(I93:I96)</f>
        <v>0</v>
      </c>
      <c r="J92" s="53">
        <f t="shared" ref="J92:K92" si="189">SUM(J93:J96)</f>
        <v>0</v>
      </c>
      <c r="K92" s="53">
        <f t="shared" si="189"/>
        <v>0</v>
      </c>
      <c r="L92" s="53">
        <f>SUM(L93:L96)</f>
        <v>9285.7199999999993</v>
      </c>
      <c r="M92" s="53">
        <f t="shared" ref="M92:N92" si="190">SUM(M93:M96)</f>
        <v>0</v>
      </c>
      <c r="N92" s="53">
        <f t="shared" si="190"/>
        <v>9285.7199999999993</v>
      </c>
      <c r="O92" s="53">
        <f>SUM(O93:O96)</f>
        <v>0</v>
      </c>
      <c r="P92" s="53">
        <f t="shared" ref="P92" si="191">SUM(P93:P96)</f>
        <v>0</v>
      </c>
      <c r="Q92" s="53">
        <f>SUM(Q93:Q96)</f>
        <v>0</v>
      </c>
      <c r="R92" s="53">
        <f>SUM(R93:R96)</f>
        <v>0</v>
      </c>
      <c r="S92" s="53">
        <f t="shared" ref="S92:T92" si="192">SUM(S93:S96)</f>
        <v>0</v>
      </c>
      <c r="T92" s="53">
        <f t="shared" si="192"/>
        <v>0</v>
      </c>
      <c r="U92" s="53">
        <f>SUM(U93:U96)</f>
        <v>0</v>
      </c>
      <c r="V92" s="53">
        <f>SUM(V93:V96)</f>
        <v>0</v>
      </c>
      <c r="W92" s="53">
        <f t="shared" ref="W92" si="193">SUM(W93:W96)</f>
        <v>0</v>
      </c>
    </row>
    <row r="93" spans="1:23" ht="27" customHeight="1" x14ac:dyDescent="0.4">
      <c r="A93" s="110"/>
      <c r="B93" s="113"/>
      <c r="C93" s="113"/>
      <c r="D93" s="109" t="s">
        <v>293</v>
      </c>
      <c r="E93" s="58" t="s">
        <v>24</v>
      </c>
      <c r="F93" s="53">
        <f t="shared" ref="F93:F96" si="194">I93+L93+O93+R93+U93</f>
        <v>3946</v>
      </c>
      <c r="G93" s="53">
        <f t="shared" si="163"/>
        <v>0</v>
      </c>
      <c r="H93" s="53">
        <f t="shared" ref="H93:H96" si="195">K93+N93+Q93+T93+W93</f>
        <v>3946</v>
      </c>
      <c r="I93" s="53">
        <f>SUM(J93:K93)</f>
        <v>0</v>
      </c>
      <c r="J93" s="53">
        <v>0</v>
      </c>
      <c r="K93" s="53"/>
      <c r="L93" s="53">
        <f>SUM(M93:N93)</f>
        <v>3946</v>
      </c>
      <c r="M93" s="53">
        <v>0</v>
      </c>
      <c r="N93" s="53">
        <v>3946</v>
      </c>
      <c r="O93" s="53">
        <f>SUM(P93:Q93)</f>
        <v>0</v>
      </c>
      <c r="P93" s="53">
        <v>0</v>
      </c>
      <c r="Q93" s="53">
        <v>0</v>
      </c>
      <c r="R93" s="53">
        <f>SUM(S93:T93)</f>
        <v>0</v>
      </c>
      <c r="S93" s="53">
        <v>0</v>
      </c>
      <c r="T93" s="53">
        <v>0</v>
      </c>
      <c r="U93" s="53">
        <f>SUM(V93:W93)</f>
        <v>0</v>
      </c>
      <c r="V93" s="53">
        <v>0</v>
      </c>
      <c r="W93" s="53">
        <v>0</v>
      </c>
    </row>
    <row r="94" spans="1:23" ht="27" customHeight="1" x14ac:dyDescent="0.4">
      <c r="A94" s="110"/>
      <c r="B94" s="113"/>
      <c r="C94" s="113"/>
      <c r="D94" s="119"/>
      <c r="E94" s="58" t="s">
        <v>25</v>
      </c>
      <c r="F94" s="53">
        <f t="shared" si="194"/>
        <v>3791.25</v>
      </c>
      <c r="G94" s="53">
        <f t="shared" si="163"/>
        <v>0</v>
      </c>
      <c r="H94" s="53">
        <f t="shared" si="195"/>
        <v>3791.25</v>
      </c>
      <c r="I94" s="53">
        <f>SUM(J94:K94)</f>
        <v>0</v>
      </c>
      <c r="J94" s="53">
        <v>0</v>
      </c>
      <c r="K94" s="53"/>
      <c r="L94" s="53">
        <f t="shared" ref="L94:L96" si="196">SUM(M94:N94)</f>
        <v>3791.25</v>
      </c>
      <c r="M94" s="53">
        <v>0</v>
      </c>
      <c r="N94" s="53">
        <v>3791.25</v>
      </c>
      <c r="O94" s="53">
        <f>SUM(P94:Q94)</f>
        <v>0</v>
      </c>
      <c r="P94" s="53">
        <v>0</v>
      </c>
      <c r="Q94" s="53">
        <v>0</v>
      </c>
      <c r="R94" s="53">
        <f t="shared" ref="R94:R96" si="197">SUM(S94:T94)</f>
        <v>0</v>
      </c>
      <c r="S94" s="53">
        <v>0</v>
      </c>
      <c r="T94" s="53">
        <v>0</v>
      </c>
      <c r="U94" s="53">
        <f t="shared" ref="U94:U96" si="198">SUM(V94:W94)</f>
        <v>0</v>
      </c>
      <c r="V94" s="53">
        <v>0</v>
      </c>
      <c r="W94" s="53">
        <v>0</v>
      </c>
    </row>
    <row r="95" spans="1:23" ht="27" customHeight="1" x14ac:dyDescent="0.4">
      <c r="A95" s="110"/>
      <c r="B95" s="113"/>
      <c r="C95" s="113"/>
      <c r="D95" s="119"/>
      <c r="E95" s="58" t="s">
        <v>26</v>
      </c>
      <c r="F95" s="53">
        <f t="shared" si="194"/>
        <v>0</v>
      </c>
      <c r="G95" s="53">
        <f t="shared" si="163"/>
        <v>0</v>
      </c>
      <c r="H95" s="53">
        <f t="shared" si="195"/>
        <v>0</v>
      </c>
      <c r="I95" s="53">
        <f t="shared" ref="I95" si="199">SUM(J95:K95)</f>
        <v>0</v>
      </c>
      <c r="J95" s="53">
        <v>0</v>
      </c>
      <c r="K95" s="53">
        <v>0</v>
      </c>
      <c r="L95" s="53">
        <f t="shared" si="196"/>
        <v>0</v>
      </c>
      <c r="M95" s="53">
        <v>0</v>
      </c>
      <c r="N95" s="53">
        <v>0</v>
      </c>
      <c r="O95" s="53">
        <f t="shared" ref="O95:O96" si="200">SUM(P95:Q95)</f>
        <v>0</v>
      </c>
      <c r="P95" s="53">
        <v>0</v>
      </c>
      <c r="Q95" s="53">
        <v>0</v>
      </c>
      <c r="R95" s="53">
        <f t="shared" si="197"/>
        <v>0</v>
      </c>
      <c r="S95" s="53">
        <v>0</v>
      </c>
      <c r="T95" s="53">
        <v>0</v>
      </c>
      <c r="U95" s="53">
        <f t="shared" si="198"/>
        <v>0</v>
      </c>
      <c r="V95" s="53">
        <v>0</v>
      </c>
      <c r="W95" s="53">
        <v>0</v>
      </c>
    </row>
    <row r="96" spans="1:23" ht="27" customHeight="1" x14ac:dyDescent="0.4">
      <c r="A96" s="111"/>
      <c r="B96" s="114"/>
      <c r="C96" s="114"/>
      <c r="D96" s="120"/>
      <c r="E96" s="58" t="s">
        <v>27</v>
      </c>
      <c r="F96" s="53">
        <f t="shared" si="194"/>
        <v>1548.47</v>
      </c>
      <c r="G96" s="53">
        <f t="shared" si="163"/>
        <v>0</v>
      </c>
      <c r="H96" s="53">
        <f t="shared" si="195"/>
        <v>1548.47</v>
      </c>
      <c r="I96" s="53">
        <v>0</v>
      </c>
      <c r="J96" s="53">
        <v>0</v>
      </c>
      <c r="K96" s="53">
        <v>0</v>
      </c>
      <c r="L96" s="53">
        <f t="shared" si="196"/>
        <v>1548.47</v>
      </c>
      <c r="M96" s="53">
        <v>0</v>
      </c>
      <c r="N96" s="53">
        <v>1548.47</v>
      </c>
      <c r="O96" s="53">
        <f t="shared" si="200"/>
        <v>0</v>
      </c>
      <c r="P96" s="53">
        <v>0</v>
      </c>
      <c r="Q96" s="53">
        <v>0</v>
      </c>
      <c r="R96" s="53">
        <f t="shared" si="197"/>
        <v>0</v>
      </c>
      <c r="S96" s="53">
        <v>0</v>
      </c>
      <c r="T96" s="53">
        <v>0</v>
      </c>
      <c r="U96" s="53">
        <f t="shared" si="198"/>
        <v>0</v>
      </c>
      <c r="V96" s="53">
        <v>0</v>
      </c>
      <c r="W96" s="53">
        <v>0</v>
      </c>
    </row>
    <row r="97" spans="1:23" ht="27" customHeight="1" x14ac:dyDescent="0.4">
      <c r="A97" s="137" t="s">
        <v>297</v>
      </c>
      <c r="B97" s="138"/>
      <c r="C97" s="139"/>
      <c r="D97" s="117" t="s">
        <v>22</v>
      </c>
      <c r="E97" s="118"/>
      <c r="F97" s="53">
        <f t="shared" ref="F97:H97" si="201">SUM(F98:F101)</f>
        <v>1041968.5</v>
      </c>
      <c r="G97" s="53">
        <f t="shared" si="201"/>
        <v>0</v>
      </c>
      <c r="H97" s="53">
        <f t="shared" si="201"/>
        <v>1041968.5</v>
      </c>
      <c r="I97" s="53">
        <f t="shared" ref="I97:K97" si="202">SUM(I98:I101)</f>
        <v>168012.01</v>
      </c>
      <c r="J97" s="53">
        <f t="shared" si="202"/>
        <v>0</v>
      </c>
      <c r="K97" s="53">
        <f t="shared" si="202"/>
        <v>168012.01</v>
      </c>
      <c r="L97" s="53">
        <f t="shared" ref="L97:W97" si="203">SUM(L98:L101)</f>
        <v>873956.49</v>
      </c>
      <c r="M97" s="53">
        <f t="shared" si="203"/>
        <v>0</v>
      </c>
      <c r="N97" s="53">
        <f t="shared" si="203"/>
        <v>873956.49</v>
      </c>
      <c r="O97" s="53">
        <f t="shared" si="203"/>
        <v>0</v>
      </c>
      <c r="P97" s="53">
        <f t="shared" si="203"/>
        <v>0</v>
      </c>
      <c r="Q97" s="53">
        <f t="shared" si="203"/>
        <v>0</v>
      </c>
      <c r="R97" s="53">
        <f t="shared" si="203"/>
        <v>0</v>
      </c>
      <c r="S97" s="53">
        <f t="shared" si="203"/>
        <v>0</v>
      </c>
      <c r="T97" s="53">
        <f t="shared" si="203"/>
        <v>0</v>
      </c>
      <c r="U97" s="53">
        <f t="shared" si="203"/>
        <v>0</v>
      </c>
      <c r="V97" s="53">
        <f t="shared" si="203"/>
        <v>0</v>
      </c>
      <c r="W97" s="53">
        <f t="shared" si="203"/>
        <v>0</v>
      </c>
    </row>
    <row r="98" spans="1:23" ht="27" customHeight="1" x14ac:dyDescent="0.4">
      <c r="A98" s="140"/>
      <c r="B98" s="141"/>
      <c r="C98" s="142"/>
      <c r="D98" s="109" t="s">
        <v>293</v>
      </c>
      <c r="E98" s="58" t="s">
        <v>24</v>
      </c>
      <c r="F98" s="53">
        <f t="shared" ref="F98:M101" si="204">F103+F108+F113+F118+F123+F128+F133+F138</f>
        <v>442832</v>
      </c>
      <c r="G98" s="53">
        <f t="shared" si="204"/>
        <v>0</v>
      </c>
      <c r="H98" s="53">
        <f t="shared" si="204"/>
        <v>442832</v>
      </c>
      <c r="I98" s="53">
        <f t="shared" si="204"/>
        <v>71404</v>
      </c>
      <c r="J98" s="53">
        <f t="shared" si="204"/>
        <v>0</v>
      </c>
      <c r="K98" s="53">
        <f t="shared" si="204"/>
        <v>71404</v>
      </c>
      <c r="L98" s="53">
        <f t="shared" si="204"/>
        <v>371428</v>
      </c>
      <c r="M98" s="53">
        <f t="shared" si="204"/>
        <v>0</v>
      </c>
      <c r="N98" s="53">
        <f>N103+N108+N113+N118+N123+N128+N133+N138</f>
        <v>371428</v>
      </c>
      <c r="O98" s="53">
        <f t="shared" ref="O98:P98" si="205">O118+O123+O138</f>
        <v>0</v>
      </c>
      <c r="P98" s="53">
        <f t="shared" si="205"/>
        <v>0</v>
      </c>
      <c r="Q98" s="53">
        <f>Q118+Q123+Q138</f>
        <v>0</v>
      </c>
      <c r="R98" s="53">
        <f t="shared" ref="R98:S98" si="206">R118+R123+R138</f>
        <v>0</v>
      </c>
      <c r="S98" s="53">
        <f t="shared" si="206"/>
        <v>0</v>
      </c>
      <c r="T98" s="53">
        <f>T118+T123+T138</f>
        <v>0</v>
      </c>
      <c r="U98" s="53">
        <f t="shared" ref="U98:V98" si="207">U118+U123+U138</f>
        <v>0</v>
      </c>
      <c r="V98" s="53">
        <f t="shared" si="207"/>
        <v>0</v>
      </c>
      <c r="W98" s="53">
        <f>W118+W123+W138</f>
        <v>0</v>
      </c>
    </row>
    <row r="99" spans="1:23" ht="27" customHeight="1" x14ac:dyDescent="0.4">
      <c r="A99" s="140"/>
      <c r="B99" s="141"/>
      <c r="C99" s="142"/>
      <c r="D99" s="119"/>
      <c r="E99" s="58" t="s">
        <v>25</v>
      </c>
      <c r="F99" s="53">
        <f t="shared" si="204"/>
        <v>424947.1</v>
      </c>
      <c r="G99" s="53">
        <f t="shared" si="204"/>
        <v>0</v>
      </c>
      <c r="H99" s="53">
        <f t="shared" si="204"/>
        <v>424947.1</v>
      </c>
      <c r="I99" s="53">
        <f t="shared" si="204"/>
        <v>68084.89</v>
      </c>
      <c r="J99" s="53">
        <f t="shared" si="204"/>
        <v>0</v>
      </c>
      <c r="K99" s="53">
        <f t="shared" si="204"/>
        <v>68084.89</v>
      </c>
      <c r="L99" s="53">
        <f t="shared" si="204"/>
        <v>356862.21</v>
      </c>
      <c r="M99" s="53">
        <f t="shared" si="204"/>
        <v>0</v>
      </c>
      <c r="N99" s="53">
        <f t="shared" ref="N99:N101" si="208">N104+N109+N114+N119+N124+N129+N134+N139</f>
        <v>356862.21</v>
      </c>
      <c r="O99" s="53">
        <f t="shared" ref="O99:W99" si="209">O119+O124+O139</f>
        <v>0</v>
      </c>
      <c r="P99" s="53">
        <f t="shared" si="209"/>
        <v>0</v>
      </c>
      <c r="Q99" s="53">
        <f t="shared" si="209"/>
        <v>0</v>
      </c>
      <c r="R99" s="53">
        <f t="shared" si="209"/>
        <v>0</v>
      </c>
      <c r="S99" s="53">
        <f t="shared" si="209"/>
        <v>0</v>
      </c>
      <c r="T99" s="53">
        <f t="shared" si="209"/>
        <v>0</v>
      </c>
      <c r="U99" s="53">
        <f t="shared" si="209"/>
        <v>0</v>
      </c>
      <c r="V99" s="53">
        <f t="shared" si="209"/>
        <v>0</v>
      </c>
      <c r="W99" s="53">
        <f t="shared" si="209"/>
        <v>0</v>
      </c>
    </row>
    <row r="100" spans="1:23" ht="27" customHeight="1" x14ac:dyDescent="0.4">
      <c r="A100" s="140"/>
      <c r="B100" s="141"/>
      <c r="C100" s="142"/>
      <c r="D100" s="119"/>
      <c r="E100" s="58" t="s">
        <v>26</v>
      </c>
      <c r="F100" s="53">
        <f t="shared" si="204"/>
        <v>0</v>
      </c>
      <c r="G100" s="53">
        <f t="shared" si="204"/>
        <v>0</v>
      </c>
      <c r="H100" s="53">
        <f t="shared" si="204"/>
        <v>0</v>
      </c>
      <c r="I100" s="53">
        <f t="shared" si="204"/>
        <v>0</v>
      </c>
      <c r="J100" s="53">
        <f t="shared" si="204"/>
        <v>0</v>
      </c>
      <c r="K100" s="53">
        <f t="shared" si="204"/>
        <v>0</v>
      </c>
      <c r="L100" s="53">
        <f t="shared" si="204"/>
        <v>0</v>
      </c>
      <c r="M100" s="53">
        <f t="shared" si="204"/>
        <v>0</v>
      </c>
      <c r="N100" s="53">
        <f t="shared" si="208"/>
        <v>0</v>
      </c>
      <c r="O100" s="53">
        <f t="shared" ref="O100:W100" si="210">O120+O125+O140</f>
        <v>0</v>
      </c>
      <c r="P100" s="53">
        <f t="shared" si="210"/>
        <v>0</v>
      </c>
      <c r="Q100" s="53">
        <f t="shared" si="210"/>
        <v>0</v>
      </c>
      <c r="R100" s="53">
        <f t="shared" si="210"/>
        <v>0</v>
      </c>
      <c r="S100" s="53">
        <f t="shared" si="210"/>
        <v>0</v>
      </c>
      <c r="T100" s="53">
        <f t="shared" si="210"/>
        <v>0</v>
      </c>
      <c r="U100" s="53">
        <f t="shared" si="210"/>
        <v>0</v>
      </c>
      <c r="V100" s="53">
        <f t="shared" si="210"/>
        <v>0</v>
      </c>
      <c r="W100" s="53">
        <f t="shared" si="210"/>
        <v>0</v>
      </c>
    </row>
    <row r="101" spans="1:23" ht="27" customHeight="1" x14ac:dyDescent="0.4">
      <c r="A101" s="143"/>
      <c r="B101" s="144"/>
      <c r="C101" s="145"/>
      <c r="D101" s="120"/>
      <c r="E101" s="58" t="s">
        <v>27</v>
      </c>
      <c r="F101" s="53">
        <f t="shared" si="204"/>
        <v>174189.40000000002</v>
      </c>
      <c r="G101" s="53">
        <f t="shared" si="204"/>
        <v>0</v>
      </c>
      <c r="H101" s="53">
        <f t="shared" si="204"/>
        <v>174189.40000000002</v>
      </c>
      <c r="I101" s="53">
        <f t="shared" si="204"/>
        <v>28523.120000000003</v>
      </c>
      <c r="J101" s="53">
        <f t="shared" si="204"/>
        <v>0</v>
      </c>
      <c r="K101" s="53">
        <f t="shared" si="204"/>
        <v>28523.120000000003</v>
      </c>
      <c r="L101" s="53">
        <f>L106+L111+L116+L121+L126+L131+L136+L141</f>
        <v>145666.28</v>
      </c>
      <c r="M101" s="53">
        <f t="shared" si="204"/>
        <v>0</v>
      </c>
      <c r="N101" s="53">
        <f t="shared" si="208"/>
        <v>145666.28</v>
      </c>
      <c r="O101" s="53">
        <f t="shared" ref="O101:W101" si="211">O121+O126+O141</f>
        <v>0</v>
      </c>
      <c r="P101" s="53">
        <f t="shared" si="211"/>
        <v>0</v>
      </c>
      <c r="Q101" s="53">
        <f t="shared" si="211"/>
        <v>0</v>
      </c>
      <c r="R101" s="53">
        <f t="shared" si="211"/>
        <v>0</v>
      </c>
      <c r="S101" s="53">
        <f t="shared" si="211"/>
        <v>0</v>
      </c>
      <c r="T101" s="53">
        <f t="shared" si="211"/>
        <v>0</v>
      </c>
      <c r="U101" s="53">
        <f t="shared" si="211"/>
        <v>0</v>
      </c>
      <c r="V101" s="53">
        <f t="shared" si="211"/>
        <v>0</v>
      </c>
      <c r="W101" s="53">
        <f t="shared" si="211"/>
        <v>0</v>
      </c>
    </row>
    <row r="102" spans="1:23" ht="27" customHeight="1" x14ac:dyDescent="0.4">
      <c r="A102" s="109">
        <f>'Характеристика объектов'!A28</f>
        <v>14</v>
      </c>
      <c r="B102" s="112" t="str">
        <f>'Характеристика объектов'!B28</f>
        <v>Заневское городское поселение</v>
      </c>
      <c r="C102" s="112" t="str">
        <f>'Характеристика объектов'!C28</f>
        <v>Реконструкция уличной сети водопровода для водоснабжения жилых домов 
по адресу: Ленинградская область, Всеволожский район, дер. Янино-2</v>
      </c>
      <c r="D102" s="117" t="s">
        <v>22</v>
      </c>
      <c r="E102" s="118"/>
      <c r="F102" s="53">
        <f>I102+L102+O102+R102+U102</f>
        <v>44122.650000000009</v>
      </c>
      <c r="G102" s="53">
        <f t="shared" ref="G102:G116" si="212">J102+M102+P102+S102+V102</f>
        <v>0</v>
      </c>
      <c r="H102" s="53">
        <f>K102+N102+Q102+T102+W102</f>
        <v>44122.650000000009</v>
      </c>
      <c r="I102" s="53">
        <f>SUM(I103:I106)</f>
        <v>0</v>
      </c>
      <c r="J102" s="53">
        <f t="shared" ref="J102:K102" si="213">SUM(J103:J106)</f>
        <v>0</v>
      </c>
      <c r="K102" s="53">
        <f t="shared" si="213"/>
        <v>0</v>
      </c>
      <c r="L102" s="53">
        <f>SUM(L103:L106)</f>
        <v>44122.650000000009</v>
      </c>
      <c r="M102" s="53">
        <f t="shared" ref="M102:N102" si="214">SUM(M103:M106)</f>
        <v>0</v>
      </c>
      <c r="N102" s="53">
        <f t="shared" si="214"/>
        <v>44122.650000000009</v>
      </c>
      <c r="O102" s="53">
        <f>SUM(O103:O106)</f>
        <v>0</v>
      </c>
      <c r="P102" s="53">
        <f t="shared" ref="P102" si="215">SUM(P103:P106)</f>
        <v>0</v>
      </c>
      <c r="Q102" s="53">
        <f>SUM(Q103:Q106)</f>
        <v>0</v>
      </c>
      <c r="R102" s="53">
        <f>SUM(R103:R106)</f>
        <v>0</v>
      </c>
      <c r="S102" s="53">
        <f t="shared" ref="S102:T102" si="216">SUM(S103:S106)</f>
        <v>0</v>
      </c>
      <c r="T102" s="53">
        <f t="shared" si="216"/>
        <v>0</v>
      </c>
      <c r="U102" s="53">
        <f>SUM(U103:U106)</f>
        <v>0</v>
      </c>
      <c r="V102" s="53">
        <f>SUM(V103:V106)</f>
        <v>0</v>
      </c>
      <c r="W102" s="53">
        <f t="shared" ref="W102" si="217">SUM(W103:W106)</f>
        <v>0</v>
      </c>
    </row>
    <row r="103" spans="1:23" ht="27" customHeight="1" x14ac:dyDescent="0.4">
      <c r="A103" s="110"/>
      <c r="B103" s="113"/>
      <c r="C103" s="113"/>
      <c r="D103" s="109" t="s">
        <v>293</v>
      </c>
      <c r="E103" s="58" t="s">
        <v>24</v>
      </c>
      <c r="F103" s="53">
        <f t="shared" ref="F103:F106" si="218">I103+L103+O103+R103+U103</f>
        <v>18752</v>
      </c>
      <c r="G103" s="53">
        <f t="shared" si="212"/>
        <v>0</v>
      </c>
      <c r="H103" s="53">
        <f t="shared" ref="H103:H106" si="219">K103+N103+Q103+T103+W103</f>
        <v>18752</v>
      </c>
      <c r="I103" s="53">
        <f>SUM(J103:K103)</f>
        <v>0</v>
      </c>
      <c r="J103" s="53">
        <v>0</v>
      </c>
      <c r="K103" s="53"/>
      <c r="L103" s="53">
        <f>SUM(M103:N103)</f>
        <v>18752</v>
      </c>
      <c r="M103" s="53">
        <v>0</v>
      </c>
      <c r="N103" s="53">
        <v>18752</v>
      </c>
      <c r="O103" s="53">
        <f>SUM(P103:Q103)</f>
        <v>0</v>
      </c>
      <c r="P103" s="53">
        <v>0</v>
      </c>
      <c r="Q103" s="53">
        <v>0</v>
      </c>
      <c r="R103" s="53">
        <f>SUM(S103:T103)</f>
        <v>0</v>
      </c>
      <c r="S103" s="53">
        <v>0</v>
      </c>
      <c r="T103" s="53">
        <v>0</v>
      </c>
      <c r="U103" s="53">
        <f>SUM(V103:W103)</f>
        <v>0</v>
      </c>
      <c r="V103" s="53">
        <v>0</v>
      </c>
      <c r="W103" s="53">
        <v>0</v>
      </c>
    </row>
    <row r="104" spans="1:23" ht="27" customHeight="1" x14ac:dyDescent="0.4">
      <c r="A104" s="110"/>
      <c r="B104" s="113"/>
      <c r="C104" s="113"/>
      <c r="D104" s="119"/>
      <c r="E104" s="58" t="s">
        <v>25</v>
      </c>
      <c r="F104" s="53">
        <f t="shared" si="218"/>
        <v>18016.63</v>
      </c>
      <c r="G104" s="53">
        <f t="shared" si="212"/>
        <v>0</v>
      </c>
      <c r="H104" s="53">
        <f t="shared" si="219"/>
        <v>18016.63</v>
      </c>
      <c r="I104" s="53">
        <f>SUM(J104:K104)</f>
        <v>0</v>
      </c>
      <c r="J104" s="53">
        <v>0</v>
      </c>
      <c r="K104" s="53"/>
      <c r="L104" s="53">
        <f t="shared" ref="L104:L106" si="220">SUM(M104:N104)</f>
        <v>18016.63</v>
      </c>
      <c r="M104" s="53">
        <v>0</v>
      </c>
      <c r="N104" s="53">
        <v>18016.63</v>
      </c>
      <c r="O104" s="53">
        <f>SUM(P104:Q104)</f>
        <v>0</v>
      </c>
      <c r="P104" s="53">
        <v>0</v>
      </c>
      <c r="Q104" s="53">
        <v>0</v>
      </c>
      <c r="R104" s="53">
        <f t="shared" ref="R104:R106" si="221">SUM(S104:T104)</f>
        <v>0</v>
      </c>
      <c r="S104" s="53">
        <v>0</v>
      </c>
      <c r="T104" s="53">
        <v>0</v>
      </c>
      <c r="U104" s="53">
        <f t="shared" ref="U104:U106" si="222">SUM(V104:W104)</f>
        <v>0</v>
      </c>
      <c r="V104" s="53">
        <v>0</v>
      </c>
      <c r="W104" s="53">
        <v>0</v>
      </c>
    </row>
    <row r="105" spans="1:23" ht="27" customHeight="1" x14ac:dyDescent="0.4">
      <c r="A105" s="110"/>
      <c r="B105" s="113"/>
      <c r="C105" s="113"/>
      <c r="D105" s="119"/>
      <c r="E105" s="58" t="s">
        <v>26</v>
      </c>
      <c r="F105" s="53">
        <f t="shared" si="218"/>
        <v>0</v>
      </c>
      <c r="G105" s="53">
        <f t="shared" si="212"/>
        <v>0</v>
      </c>
      <c r="H105" s="53">
        <f t="shared" si="219"/>
        <v>0</v>
      </c>
      <c r="I105" s="53">
        <f t="shared" ref="I105" si="223">SUM(J105:K105)</f>
        <v>0</v>
      </c>
      <c r="J105" s="53">
        <v>0</v>
      </c>
      <c r="K105" s="53">
        <v>0</v>
      </c>
      <c r="L105" s="53">
        <f t="shared" si="220"/>
        <v>0</v>
      </c>
      <c r="M105" s="53">
        <v>0</v>
      </c>
      <c r="N105" s="53">
        <v>0</v>
      </c>
      <c r="O105" s="53">
        <f t="shared" ref="O105:O106" si="224">SUM(P105:Q105)</f>
        <v>0</v>
      </c>
      <c r="P105" s="53">
        <v>0</v>
      </c>
      <c r="Q105" s="53">
        <v>0</v>
      </c>
      <c r="R105" s="53">
        <f t="shared" si="221"/>
        <v>0</v>
      </c>
      <c r="S105" s="53">
        <v>0</v>
      </c>
      <c r="T105" s="53">
        <v>0</v>
      </c>
      <c r="U105" s="53">
        <f t="shared" si="222"/>
        <v>0</v>
      </c>
      <c r="V105" s="53">
        <v>0</v>
      </c>
      <c r="W105" s="53">
        <v>0</v>
      </c>
    </row>
    <row r="106" spans="1:23" ht="27" customHeight="1" x14ac:dyDescent="0.4">
      <c r="A106" s="111"/>
      <c r="B106" s="114"/>
      <c r="C106" s="114"/>
      <c r="D106" s="120"/>
      <c r="E106" s="58" t="s">
        <v>27</v>
      </c>
      <c r="F106" s="53">
        <f t="shared" si="218"/>
        <v>7354.02</v>
      </c>
      <c r="G106" s="53">
        <f t="shared" si="212"/>
        <v>0</v>
      </c>
      <c r="H106" s="53">
        <f t="shared" si="219"/>
        <v>7354.02</v>
      </c>
      <c r="I106" s="53">
        <v>0</v>
      </c>
      <c r="J106" s="53">
        <v>0</v>
      </c>
      <c r="K106" s="53">
        <v>0</v>
      </c>
      <c r="L106" s="53">
        <f t="shared" si="220"/>
        <v>7354.02</v>
      </c>
      <c r="M106" s="53">
        <v>0</v>
      </c>
      <c r="N106" s="53">
        <v>7354.02</v>
      </c>
      <c r="O106" s="53">
        <f t="shared" si="224"/>
        <v>0</v>
      </c>
      <c r="P106" s="53">
        <v>0</v>
      </c>
      <c r="Q106" s="53">
        <v>0</v>
      </c>
      <c r="R106" s="53">
        <f t="shared" si="221"/>
        <v>0</v>
      </c>
      <c r="S106" s="53">
        <v>0</v>
      </c>
      <c r="T106" s="53">
        <v>0</v>
      </c>
      <c r="U106" s="53">
        <f t="shared" si="222"/>
        <v>0</v>
      </c>
      <c r="V106" s="53">
        <v>0</v>
      </c>
      <c r="W106" s="53">
        <v>0</v>
      </c>
    </row>
    <row r="107" spans="1:23" ht="27" customHeight="1" x14ac:dyDescent="0.4">
      <c r="A107" s="109">
        <f>'Характеристика объектов'!A29</f>
        <v>15</v>
      </c>
      <c r="B107" s="112" t="str">
        <f>'Характеристика объектов'!B29</f>
        <v>Куйвозское сельское поселение</v>
      </c>
      <c r="C107" s="131" t="str">
        <f>'Характеристика объектов'!C29</f>
        <v>Капитальный ремонт сетей водоснабжения (диам. 160, 110, 63) пос. Гарболово, Куйвозовское СП Всеволожского района Ленинградской области</v>
      </c>
      <c r="D107" s="117" t="s">
        <v>22</v>
      </c>
      <c r="E107" s="118"/>
      <c r="F107" s="53">
        <f>I107+L107+O107+R107+U107</f>
        <v>136190.56</v>
      </c>
      <c r="G107" s="53">
        <f t="shared" si="212"/>
        <v>0</v>
      </c>
      <c r="H107" s="53">
        <f>K107+N107+Q107+T107+W107</f>
        <v>136190.56</v>
      </c>
      <c r="I107" s="53">
        <f>SUM(I108:I111)</f>
        <v>0</v>
      </c>
      <c r="J107" s="53">
        <f t="shared" ref="J107:K107" si="225">SUM(J108:J111)</f>
        <v>0</v>
      </c>
      <c r="K107" s="53">
        <f t="shared" si="225"/>
        <v>0</v>
      </c>
      <c r="L107" s="53">
        <f>SUM(L108:L111)</f>
        <v>136190.56</v>
      </c>
      <c r="M107" s="53">
        <f t="shared" ref="M107:N107" si="226">SUM(M108:M111)</f>
        <v>0</v>
      </c>
      <c r="N107" s="53">
        <f t="shared" si="226"/>
        <v>136190.56</v>
      </c>
      <c r="O107" s="53">
        <f>SUM(O108:O111)</f>
        <v>0</v>
      </c>
      <c r="P107" s="53">
        <f t="shared" ref="P107" si="227">SUM(P108:P111)</f>
        <v>0</v>
      </c>
      <c r="Q107" s="53">
        <f>SUM(Q108:Q111)</f>
        <v>0</v>
      </c>
      <c r="R107" s="53">
        <f>SUM(R108:R111)</f>
        <v>0</v>
      </c>
      <c r="S107" s="53">
        <f t="shared" ref="S107:T107" si="228">SUM(S108:S111)</f>
        <v>0</v>
      </c>
      <c r="T107" s="53">
        <f t="shared" si="228"/>
        <v>0</v>
      </c>
      <c r="U107" s="53">
        <f>SUM(U108:U111)</f>
        <v>0</v>
      </c>
      <c r="V107" s="53">
        <f>SUM(V108:V111)</f>
        <v>0</v>
      </c>
      <c r="W107" s="53">
        <f t="shared" ref="W107" si="229">SUM(W108:W111)</f>
        <v>0</v>
      </c>
    </row>
    <row r="108" spans="1:23" ht="27" customHeight="1" x14ac:dyDescent="0.4">
      <c r="A108" s="110"/>
      <c r="B108" s="113"/>
      <c r="C108" s="132"/>
      <c r="D108" s="109" t="s">
        <v>293</v>
      </c>
      <c r="E108" s="58" t="s">
        <v>24</v>
      </c>
      <c r="F108" s="53">
        <f t="shared" ref="F108:F111" si="230">I108+L108+O108+R108+U108</f>
        <v>57880</v>
      </c>
      <c r="G108" s="53">
        <f t="shared" si="212"/>
        <v>0</v>
      </c>
      <c r="H108" s="53">
        <f t="shared" ref="H108:H111" si="231">K108+N108+Q108+T108+W108</f>
        <v>57880</v>
      </c>
      <c r="I108" s="53">
        <f>SUM(J108:K108)</f>
        <v>0</v>
      </c>
      <c r="J108" s="53">
        <v>0</v>
      </c>
      <c r="K108" s="53">
        <v>0</v>
      </c>
      <c r="L108" s="53">
        <f>SUM(M108:N108)</f>
        <v>57880</v>
      </c>
      <c r="M108" s="53">
        <v>0</v>
      </c>
      <c r="N108" s="53">
        <v>57880</v>
      </c>
      <c r="O108" s="53">
        <f>SUM(P108:Q108)</f>
        <v>0</v>
      </c>
      <c r="P108" s="53">
        <v>0</v>
      </c>
      <c r="Q108" s="53">
        <v>0</v>
      </c>
      <c r="R108" s="53">
        <f>SUM(S108:T108)</f>
        <v>0</v>
      </c>
      <c r="S108" s="53">
        <v>0</v>
      </c>
      <c r="T108" s="53">
        <v>0</v>
      </c>
      <c r="U108" s="53">
        <f>SUM(V108:W108)</f>
        <v>0</v>
      </c>
      <c r="V108" s="53">
        <v>0</v>
      </c>
      <c r="W108" s="53">
        <v>0</v>
      </c>
    </row>
    <row r="109" spans="1:23" ht="27" customHeight="1" x14ac:dyDescent="0.4">
      <c r="A109" s="110"/>
      <c r="B109" s="113"/>
      <c r="C109" s="132"/>
      <c r="D109" s="119"/>
      <c r="E109" s="58" t="s">
        <v>25</v>
      </c>
      <c r="F109" s="53">
        <f t="shared" si="230"/>
        <v>55610.2</v>
      </c>
      <c r="G109" s="53">
        <f t="shared" si="212"/>
        <v>0</v>
      </c>
      <c r="H109" s="53">
        <f t="shared" si="231"/>
        <v>55610.2</v>
      </c>
      <c r="I109" s="53">
        <f>SUM(J109:K109)</f>
        <v>0</v>
      </c>
      <c r="J109" s="53">
        <v>0</v>
      </c>
      <c r="K109" s="53">
        <v>0</v>
      </c>
      <c r="L109" s="53">
        <f t="shared" ref="L109:L111" si="232">SUM(M109:N109)</f>
        <v>55610.2</v>
      </c>
      <c r="M109" s="53">
        <v>0</v>
      </c>
      <c r="N109" s="53">
        <v>55610.2</v>
      </c>
      <c r="O109" s="53">
        <f>SUM(P109:Q109)</f>
        <v>0</v>
      </c>
      <c r="P109" s="53">
        <v>0</v>
      </c>
      <c r="Q109" s="53">
        <v>0</v>
      </c>
      <c r="R109" s="53">
        <f t="shared" ref="R109:R111" si="233">SUM(S109:T109)</f>
        <v>0</v>
      </c>
      <c r="S109" s="53">
        <v>0</v>
      </c>
      <c r="T109" s="53">
        <v>0</v>
      </c>
      <c r="U109" s="53">
        <f t="shared" ref="U109:U111" si="234">SUM(V109:W109)</f>
        <v>0</v>
      </c>
      <c r="V109" s="53">
        <v>0</v>
      </c>
      <c r="W109" s="53">
        <v>0</v>
      </c>
    </row>
    <row r="110" spans="1:23" ht="27" customHeight="1" x14ac:dyDescent="0.4">
      <c r="A110" s="110"/>
      <c r="B110" s="113"/>
      <c r="C110" s="132"/>
      <c r="D110" s="119"/>
      <c r="E110" s="58" t="s">
        <v>26</v>
      </c>
      <c r="F110" s="53">
        <f t="shared" si="230"/>
        <v>0</v>
      </c>
      <c r="G110" s="53">
        <f t="shared" si="212"/>
        <v>0</v>
      </c>
      <c r="H110" s="53">
        <f t="shared" si="231"/>
        <v>0</v>
      </c>
      <c r="I110" s="53">
        <f t="shared" ref="I110" si="235">SUM(J110:K110)</f>
        <v>0</v>
      </c>
      <c r="J110" s="53">
        <v>0</v>
      </c>
      <c r="K110" s="53">
        <v>0</v>
      </c>
      <c r="L110" s="53">
        <f t="shared" si="232"/>
        <v>0</v>
      </c>
      <c r="M110" s="53">
        <v>0</v>
      </c>
      <c r="N110" s="53">
        <v>0</v>
      </c>
      <c r="O110" s="53">
        <f t="shared" ref="O110:O111" si="236">SUM(P110:Q110)</f>
        <v>0</v>
      </c>
      <c r="P110" s="53">
        <v>0</v>
      </c>
      <c r="Q110" s="53">
        <v>0</v>
      </c>
      <c r="R110" s="53">
        <f t="shared" si="233"/>
        <v>0</v>
      </c>
      <c r="S110" s="53">
        <v>0</v>
      </c>
      <c r="T110" s="53">
        <v>0</v>
      </c>
      <c r="U110" s="53">
        <f t="shared" si="234"/>
        <v>0</v>
      </c>
      <c r="V110" s="53">
        <v>0</v>
      </c>
      <c r="W110" s="53">
        <v>0</v>
      </c>
    </row>
    <row r="111" spans="1:23" ht="27" customHeight="1" x14ac:dyDescent="0.4">
      <c r="A111" s="111"/>
      <c r="B111" s="114"/>
      <c r="C111" s="133"/>
      <c r="D111" s="120"/>
      <c r="E111" s="58" t="s">
        <v>27</v>
      </c>
      <c r="F111" s="53">
        <f t="shared" si="230"/>
        <v>22700.36</v>
      </c>
      <c r="G111" s="53">
        <f t="shared" si="212"/>
        <v>0</v>
      </c>
      <c r="H111" s="53">
        <f t="shared" si="231"/>
        <v>22700.36</v>
      </c>
      <c r="I111" s="53">
        <v>0</v>
      </c>
      <c r="J111" s="53">
        <v>0</v>
      </c>
      <c r="K111" s="53">
        <v>0</v>
      </c>
      <c r="L111" s="53">
        <f t="shared" si="232"/>
        <v>22700.36</v>
      </c>
      <c r="M111" s="53">
        <v>0</v>
      </c>
      <c r="N111" s="53">
        <v>22700.36</v>
      </c>
      <c r="O111" s="53">
        <f t="shared" si="236"/>
        <v>0</v>
      </c>
      <c r="P111" s="53">
        <v>0</v>
      </c>
      <c r="Q111" s="53">
        <v>0</v>
      </c>
      <c r="R111" s="53">
        <f t="shared" si="233"/>
        <v>0</v>
      </c>
      <c r="S111" s="53">
        <v>0</v>
      </c>
      <c r="T111" s="53">
        <v>0</v>
      </c>
      <c r="U111" s="53">
        <f t="shared" si="234"/>
        <v>0</v>
      </c>
      <c r="V111" s="53">
        <v>0</v>
      </c>
      <c r="W111" s="53">
        <v>0</v>
      </c>
    </row>
    <row r="112" spans="1:23" ht="27" customHeight="1" x14ac:dyDescent="0.4">
      <c r="A112" s="109">
        <f>'Характеристика объектов'!A30</f>
        <v>16</v>
      </c>
      <c r="B112" s="112" t="str">
        <f>'Характеристика объектов'!B30</f>
        <v>Лесколовское сельское поселение</v>
      </c>
      <c r="C112" s="112" t="str">
        <f>'Характеристика объектов'!C30</f>
        <v>Капитальный ремонт магистральных сетей водоснабжения пос. Лесколово Всеволожского района Ленинградской области</v>
      </c>
      <c r="D112" s="117" t="s">
        <v>22</v>
      </c>
      <c r="E112" s="118"/>
      <c r="F112" s="53">
        <f>I112+L112+O112+R112+U112</f>
        <v>278571.59999999998</v>
      </c>
      <c r="G112" s="53">
        <f t="shared" si="212"/>
        <v>0</v>
      </c>
      <c r="H112" s="53">
        <f>K112+N112+Q112+T112+W112</f>
        <v>278571.59999999998</v>
      </c>
      <c r="I112" s="53">
        <f>SUM(I113:I116)</f>
        <v>0</v>
      </c>
      <c r="J112" s="53">
        <f t="shared" ref="J112:K112" si="237">SUM(J113:J116)</f>
        <v>0</v>
      </c>
      <c r="K112" s="53">
        <f t="shared" si="237"/>
        <v>0</v>
      </c>
      <c r="L112" s="53">
        <f>SUM(L113:L116)</f>
        <v>278571.59999999998</v>
      </c>
      <c r="M112" s="53">
        <f t="shared" ref="M112:N112" si="238">SUM(M113:M116)</f>
        <v>0</v>
      </c>
      <c r="N112" s="53">
        <f t="shared" si="238"/>
        <v>278571.59999999998</v>
      </c>
      <c r="O112" s="53">
        <f>SUM(O113:O116)</f>
        <v>0</v>
      </c>
      <c r="P112" s="53">
        <f t="shared" ref="P112" si="239">SUM(P113:P116)</f>
        <v>0</v>
      </c>
      <c r="Q112" s="53">
        <f>SUM(Q113:Q116)</f>
        <v>0</v>
      </c>
      <c r="R112" s="53">
        <f>SUM(R113:R116)</f>
        <v>0</v>
      </c>
      <c r="S112" s="53">
        <f t="shared" ref="S112:T112" si="240">SUM(S113:S116)</f>
        <v>0</v>
      </c>
      <c r="T112" s="53">
        <f t="shared" si="240"/>
        <v>0</v>
      </c>
      <c r="U112" s="53">
        <f>SUM(U113:U116)</f>
        <v>0</v>
      </c>
      <c r="V112" s="53">
        <f>SUM(V113:V116)</f>
        <v>0</v>
      </c>
      <c r="W112" s="53">
        <f t="shared" ref="W112" si="241">SUM(W113:W116)</f>
        <v>0</v>
      </c>
    </row>
    <row r="113" spans="1:23" ht="27" customHeight="1" x14ac:dyDescent="0.4">
      <c r="A113" s="110"/>
      <c r="B113" s="113"/>
      <c r="C113" s="113"/>
      <c r="D113" s="109" t="s">
        <v>293</v>
      </c>
      <c r="E113" s="58" t="s">
        <v>24</v>
      </c>
      <c r="F113" s="53">
        <f t="shared" ref="F113:F116" si="242">I113+L113+O113+R113+U113</f>
        <v>118392</v>
      </c>
      <c r="G113" s="53">
        <f t="shared" si="212"/>
        <v>0</v>
      </c>
      <c r="H113" s="53">
        <f t="shared" ref="H113:H116" si="243">K113+N113+Q113+T113+W113</f>
        <v>118392</v>
      </c>
      <c r="I113" s="53">
        <f>SUM(J113:K113)</f>
        <v>0</v>
      </c>
      <c r="J113" s="53">
        <v>0</v>
      </c>
      <c r="K113" s="53">
        <v>0</v>
      </c>
      <c r="L113" s="53">
        <f>SUM(M113:N113)</f>
        <v>118392</v>
      </c>
      <c r="M113" s="53">
        <v>0</v>
      </c>
      <c r="N113" s="53">
        <v>118392</v>
      </c>
      <c r="O113" s="53">
        <f>SUM(P113:Q113)</f>
        <v>0</v>
      </c>
      <c r="P113" s="53">
        <v>0</v>
      </c>
      <c r="Q113" s="53">
        <v>0</v>
      </c>
      <c r="R113" s="53">
        <f>SUM(S113:T113)</f>
        <v>0</v>
      </c>
      <c r="S113" s="53">
        <v>0</v>
      </c>
      <c r="T113" s="53">
        <v>0</v>
      </c>
      <c r="U113" s="53">
        <f>SUM(V113:W113)</f>
        <v>0</v>
      </c>
      <c r="V113" s="53">
        <v>0</v>
      </c>
      <c r="W113" s="53">
        <v>0</v>
      </c>
    </row>
    <row r="114" spans="1:23" ht="27" customHeight="1" x14ac:dyDescent="0.4">
      <c r="A114" s="110"/>
      <c r="B114" s="113"/>
      <c r="C114" s="113"/>
      <c r="D114" s="119"/>
      <c r="E114" s="58" t="s">
        <v>25</v>
      </c>
      <c r="F114" s="53">
        <f t="shared" si="242"/>
        <v>113749.18</v>
      </c>
      <c r="G114" s="53">
        <f t="shared" si="212"/>
        <v>0</v>
      </c>
      <c r="H114" s="53">
        <f t="shared" si="243"/>
        <v>113749.18</v>
      </c>
      <c r="I114" s="53">
        <f>SUM(J114:K114)</f>
        <v>0</v>
      </c>
      <c r="J114" s="53">
        <v>0</v>
      </c>
      <c r="K114" s="53">
        <v>0</v>
      </c>
      <c r="L114" s="53">
        <f t="shared" ref="L114:L116" si="244">SUM(M114:N114)</f>
        <v>113749.18</v>
      </c>
      <c r="M114" s="53">
        <v>0</v>
      </c>
      <c r="N114" s="53">
        <v>113749.18</v>
      </c>
      <c r="O114" s="53">
        <f>SUM(P114:Q114)</f>
        <v>0</v>
      </c>
      <c r="P114" s="53">
        <v>0</v>
      </c>
      <c r="Q114" s="53">
        <v>0</v>
      </c>
      <c r="R114" s="53">
        <f t="shared" ref="R114:R116" si="245">SUM(S114:T114)</f>
        <v>0</v>
      </c>
      <c r="S114" s="53">
        <v>0</v>
      </c>
      <c r="T114" s="53">
        <v>0</v>
      </c>
      <c r="U114" s="53">
        <f t="shared" ref="U114:U116" si="246">SUM(V114:W114)</f>
        <v>0</v>
      </c>
      <c r="V114" s="53">
        <v>0</v>
      </c>
      <c r="W114" s="53">
        <v>0</v>
      </c>
    </row>
    <row r="115" spans="1:23" ht="27" customHeight="1" x14ac:dyDescent="0.4">
      <c r="A115" s="110"/>
      <c r="B115" s="113"/>
      <c r="C115" s="113"/>
      <c r="D115" s="119"/>
      <c r="E115" s="58" t="s">
        <v>26</v>
      </c>
      <c r="F115" s="53">
        <f t="shared" si="242"/>
        <v>0</v>
      </c>
      <c r="G115" s="53">
        <f t="shared" si="212"/>
        <v>0</v>
      </c>
      <c r="H115" s="53">
        <f t="shared" si="243"/>
        <v>0</v>
      </c>
      <c r="I115" s="53">
        <f t="shared" ref="I115" si="247">SUM(J115:K115)</f>
        <v>0</v>
      </c>
      <c r="J115" s="53">
        <v>0</v>
      </c>
      <c r="K115" s="53">
        <v>0</v>
      </c>
      <c r="L115" s="53">
        <f t="shared" si="244"/>
        <v>0</v>
      </c>
      <c r="M115" s="53">
        <v>0</v>
      </c>
      <c r="N115" s="53">
        <v>0</v>
      </c>
      <c r="O115" s="53">
        <f t="shared" ref="O115:O116" si="248">SUM(P115:Q115)</f>
        <v>0</v>
      </c>
      <c r="P115" s="53">
        <v>0</v>
      </c>
      <c r="Q115" s="53">
        <v>0</v>
      </c>
      <c r="R115" s="53">
        <f t="shared" si="245"/>
        <v>0</v>
      </c>
      <c r="S115" s="53">
        <v>0</v>
      </c>
      <c r="T115" s="53">
        <v>0</v>
      </c>
      <c r="U115" s="53">
        <f t="shared" si="246"/>
        <v>0</v>
      </c>
      <c r="V115" s="53">
        <v>0</v>
      </c>
      <c r="W115" s="53">
        <v>0</v>
      </c>
    </row>
    <row r="116" spans="1:23" ht="27" customHeight="1" x14ac:dyDescent="0.4">
      <c r="A116" s="111"/>
      <c r="B116" s="114"/>
      <c r="C116" s="114"/>
      <c r="D116" s="120"/>
      <c r="E116" s="58" t="s">
        <v>27</v>
      </c>
      <c r="F116" s="53">
        <f t="shared" si="242"/>
        <v>46430.42</v>
      </c>
      <c r="G116" s="53">
        <f t="shared" si="212"/>
        <v>0</v>
      </c>
      <c r="H116" s="53">
        <f t="shared" si="243"/>
        <v>46430.42</v>
      </c>
      <c r="I116" s="53">
        <v>0</v>
      </c>
      <c r="J116" s="53">
        <v>0</v>
      </c>
      <c r="K116" s="53">
        <v>0</v>
      </c>
      <c r="L116" s="53">
        <f t="shared" si="244"/>
        <v>46430.42</v>
      </c>
      <c r="M116" s="53">
        <v>0</v>
      </c>
      <c r="N116" s="53">
        <v>46430.42</v>
      </c>
      <c r="O116" s="53">
        <f t="shared" si="248"/>
        <v>0</v>
      </c>
      <c r="P116" s="53">
        <v>0</v>
      </c>
      <c r="Q116" s="53">
        <v>0</v>
      </c>
      <c r="R116" s="53">
        <f t="shared" si="245"/>
        <v>0</v>
      </c>
      <c r="S116" s="53">
        <v>0</v>
      </c>
      <c r="T116" s="53">
        <v>0</v>
      </c>
      <c r="U116" s="53">
        <f t="shared" si="246"/>
        <v>0</v>
      </c>
      <c r="V116" s="53">
        <v>0</v>
      </c>
      <c r="W116" s="53">
        <v>0</v>
      </c>
    </row>
    <row r="117" spans="1:23" ht="27" customHeight="1" x14ac:dyDescent="0.4">
      <c r="A117" s="109">
        <f>'Характеристика объектов'!A31</f>
        <v>17</v>
      </c>
      <c r="B117" s="112" t="str">
        <f>'Характеристика объектов'!B31</f>
        <v>Лесколовское сельское поселение</v>
      </c>
      <c r="C117" s="112" t="str">
        <f>'Характеристика объектов'!C31</f>
        <v>Капитальный ремонт водопроводных сетей по адресу Ленинградская область, Всеволожский район, Лесколовское сельское поселение, пос. Осельки 
(от скважины № 5 и № 8 до здания ВНС)</v>
      </c>
      <c r="D117" s="117" t="s">
        <v>22</v>
      </c>
      <c r="E117" s="118"/>
      <c r="F117" s="53">
        <f>I117+L117+O117+R117+U117</f>
        <v>6500</v>
      </c>
      <c r="G117" s="53">
        <f t="shared" ref="G117:G141" si="249">J117+M117+P117+S117+V117</f>
        <v>0</v>
      </c>
      <c r="H117" s="53">
        <f>K117+N117+Q117+T117+W117</f>
        <v>6500</v>
      </c>
      <c r="I117" s="53">
        <f>SUM(I118:I121)</f>
        <v>0</v>
      </c>
      <c r="J117" s="53">
        <f t="shared" ref="J117:K117" si="250">SUM(J118:J121)</f>
        <v>0</v>
      </c>
      <c r="K117" s="53">
        <f t="shared" si="250"/>
        <v>0</v>
      </c>
      <c r="L117" s="53">
        <f>SUM(L118:L121)</f>
        <v>6500</v>
      </c>
      <c r="M117" s="53">
        <f t="shared" ref="M117:N117" si="251">SUM(M118:M121)</f>
        <v>0</v>
      </c>
      <c r="N117" s="53">
        <f t="shared" si="251"/>
        <v>6500</v>
      </c>
      <c r="O117" s="53">
        <f>SUM(O118:O121)</f>
        <v>0</v>
      </c>
      <c r="P117" s="53">
        <f t="shared" ref="P117" si="252">SUM(P118:P121)</f>
        <v>0</v>
      </c>
      <c r="Q117" s="53">
        <f>SUM(Q118:Q121)</f>
        <v>0</v>
      </c>
      <c r="R117" s="53">
        <f>SUM(R118:R121)</f>
        <v>0</v>
      </c>
      <c r="S117" s="53">
        <f t="shared" ref="S117:T117" si="253">SUM(S118:S121)</f>
        <v>0</v>
      </c>
      <c r="T117" s="53">
        <f t="shared" si="253"/>
        <v>0</v>
      </c>
      <c r="U117" s="53">
        <f>SUM(U118:U121)</f>
        <v>0</v>
      </c>
      <c r="V117" s="53">
        <f>SUM(V118:V121)</f>
        <v>0</v>
      </c>
      <c r="W117" s="53">
        <f t="shared" ref="W117" si="254">SUM(W118:W121)</f>
        <v>0</v>
      </c>
    </row>
    <row r="118" spans="1:23" ht="27" customHeight="1" x14ac:dyDescent="0.4">
      <c r="A118" s="110"/>
      <c r="B118" s="113"/>
      <c r="C118" s="113"/>
      <c r="D118" s="109" t="s">
        <v>293</v>
      </c>
      <c r="E118" s="58" t="s">
        <v>24</v>
      </c>
      <c r="F118" s="53">
        <f t="shared" ref="F118:F121" si="255">I118+L118+O118+R118+U118</f>
        <v>2762</v>
      </c>
      <c r="G118" s="53">
        <f t="shared" si="249"/>
        <v>0</v>
      </c>
      <c r="H118" s="53">
        <f t="shared" ref="H118:H121" si="256">K118+N118+Q118+T118+W118</f>
        <v>2762</v>
      </c>
      <c r="I118" s="53">
        <f>SUM(J118:K118)</f>
        <v>0</v>
      </c>
      <c r="J118" s="53">
        <v>0</v>
      </c>
      <c r="K118" s="53"/>
      <c r="L118" s="53">
        <f>SUM(M118:N118)</f>
        <v>2762</v>
      </c>
      <c r="M118" s="53">
        <v>0</v>
      </c>
      <c r="N118" s="53">
        <v>2762</v>
      </c>
      <c r="O118" s="53">
        <f>SUM(P118:Q118)</f>
        <v>0</v>
      </c>
      <c r="P118" s="53">
        <v>0</v>
      </c>
      <c r="Q118" s="53">
        <v>0</v>
      </c>
      <c r="R118" s="53">
        <f>SUM(S118:T118)</f>
        <v>0</v>
      </c>
      <c r="S118" s="53">
        <v>0</v>
      </c>
      <c r="T118" s="53">
        <v>0</v>
      </c>
      <c r="U118" s="53">
        <f>SUM(V118:W118)</f>
        <v>0</v>
      </c>
      <c r="V118" s="53">
        <v>0</v>
      </c>
      <c r="W118" s="53">
        <v>0</v>
      </c>
    </row>
    <row r="119" spans="1:23" ht="27" customHeight="1" x14ac:dyDescent="0.4">
      <c r="A119" s="110"/>
      <c r="B119" s="113"/>
      <c r="C119" s="113"/>
      <c r="D119" s="119"/>
      <c r="E119" s="58" t="s">
        <v>25</v>
      </c>
      <c r="F119" s="53">
        <f t="shared" si="255"/>
        <v>2653.69</v>
      </c>
      <c r="G119" s="53">
        <f t="shared" si="249"/>
        <v>0</v>
      </c>
      <c r="H119" s="53">
        <v>2653.69</v>
      </c>
      <c r="I119" s="53">
        <f>SUM(J119:K119)</f>
        <v>0</v>
      </c>
      <c r="J119" s="53">
        <v>0</v>
      </c>
      <c r="K119" s="53"/>
      <c r="L119" s="53">
        <f t="shared" ref="L119:L121" si="257">SUM(M119:N119)</f>
        <v>2653.69</v>
      </c>
      <c r="M119" s="53">
        <v>0</v>
      </c>
      <c r="N119" s="53">
        <v>2653.69</v>
      </c>
      <c r="O119" s="53">
        <f>SUM(P119:Q119)</f>
        <v>0</v>
      </c>
      <c r="P119" s="53">
        <v>0</v>
      </c>
      <c r="Q119" s="53">
        <v>0</v>
      </c>
      <c r="R119" s="53">
        <f t="shared" ref="R119:R121" si="258">SUM(S119:T119)</f>
        <v>0</v>
      </c>
      <c r="S119" s="53">
        <v>0</v>
      </c>
      <c r="T119" s="53">
        <v>0</v>
      </c>
      <c r="U119" s="53">
        <f t="shared" ref="U119:U121" si="259">SUM(V119:W119)</f>
        <v>0</v>
      </c>
      <c r="V119" s="53">
        <v>0</v>
      </c>
      <c r="W119" s="53">
        <v>0</v>
      </c>
    </row>
    <row r="120" spans="1:23" ht="27" customHeight="1" x14ac:dyDescent="0.4">
      <c r="A120" s="110"/>
      <c r="B120" s="113"/>
      <c r="C120" s="113"/>
      <c r="D120" s="119"/>
      <c r="E120" s="58" t="s">
        <v>26</v>
      </c>
      <c r="F120" s="53">
        <f t="shared" si="255"/>
        <v>0</v>
      </c>
      <c r="G120" s="53">
        <f t="shared" si="249"/>
        <v>0</v>
      </c>
      <c r="H120" s="53">
        <f t="shared" si="256"/>
        <v>0</v>
      </c>
      <c r="I120" s="53">
        <f t="shared" ref="I120" si="260">SUM(J120:K120)</f>
        <v>0</v>
      </c>
      <c r="J120" s="53">
        <v>0</v>
      </c>
      <c r="K120" s="53">
        <v>0</v>
      </c>
      <c r="L120" s="53">
        <f t="shared" si="257"/>
        <v>0</v>
      </c>
      <c r="M120" s="53">
        <v>0</v>
      </c>
      <c r="N120" s="53">
        <v>0</v>
      </c>
      <c r="O120" s="53">
        <f t="shared" ref="O120:O121" si="261">SUM(P120:Q120)</f>
        <v>0</v>
      </c>
      <c r="P120" s="53">
        <v>0</v>
      </c>
      <c r="Q120" s="53">
        <v>0</v>
      </c>
      <c r="R120" s="53">
        <f t="shared" si="258"/>
        <v>0</v>
      </c>
      <c r="S120" s="53">
        <v>0</v>
      </c>
      <c r="T120" s="53">
        <v>0</v>
      </c>
      <c r="U120" s="53">
        <f t="shared" si="259"/>
        <v>0</v>
      </c>
      <c r="V120" s="53">
        <v>0</v>
      </c>
      <c r="W120" s="53">
        <v>0</v>
      </c>
    </row>
    <row r="121" spans="1:23" ht="27" customHeight="1" x14ac:dyDescent="0.4">
      <c r="A121" s="111"/>
      <c r="B121" s="114"/>
      <c r="C121" s="114"/>
      <c r="D121" s="120"/>
      <c r="E121" s="58" t="s">
        <v>27</v>
      </c>
      <c r="F121" s="53">
        <f t="shared" si="255"/>
        <v>1084.31</v>
      </c>
      <c r="G121" s="53">
        <f t="shared" si="249"/>
        <v>0</v>
      </c>
      <c r="H121" s="53">
        <f t="shared" si="256"/>
        <v>1084.31</v>
      </c>
      <c r="I121" s="53">
        <v>0</v>
      </c>
      <c r="J121" s="53">
        <v>0</v>
      </c>
      <c r="K121" s="53">
        <v>0</v>
      </c>
      <c r="L121" s="53">
        <f t="shared" si="257"/>
        <v>1084.31</v>
      </c>
      <c r="M121" s="53">
        <v>0</v>
      </c>
      <c r="N121" s="53">
        <v>1084.31</v>
      </c>
      <c r="O121" s="53">
        <f t="shared" si="261"/>
        <v>0</v>
      </c>
      <c r="P121" s="53">
        <v>0</v>
      </c>
      <c r="Q121" s="53">
        <v>0</v>
      </c>
      <c r="R121" s="53">
        <f t="shared" si="258"/>
        <v>0</v>
      </c>
      <c r="S121" s="53">
        <v>0</v>
      </c>
      <c r="T121" s="53">
        <v>0</v>
      </c>
      <c r="U121" s="53">
        <f t="shared" si="259"/>
        <v>0</v>
      </c>
      <c r="V121" s="53">
        <v>0</v>
      </c>
      <c r="W121" s="53">
        <v>0</v>
      </c>
    </row>
    <row r="122" spans="1:23" ht="27" customHeight="1" x14ac:dyDescent="0.4">
      <c r="A122" s="109">
        <f>'Характеристика объектов'!A32</f>
        <v>18</v>
      </c>
      <c r="B122" s="112" t="str">
        <f>'Характеристика объектов'!B32</f>
        <v>Рахьинское сельское поселение</v>
      </c>
      <c r="C122" s="112" t="str">
        <f>'Характеристика объектов'!C32</f>
        <v>Капитальный ремонт водопроводных сетей  по адресу: Ленинградская область, Всеволожский район, Рахьинское городское поселение, пос. Рахья, литера Г (от узла учета до здания ВОС)</v>
      </c>
      <c r="D122" s="117" t="s">
        <v>22</v>
      </c>
      <c r="E122" s="118"/>
      <c r="F122" s="53">
        <f>I122+L122+O122+R122+U122</f>
        <v>106880.81999999999</v>
      </c>
      <c r="G122" s="53">
        <f t="shared" si="249"/>
        <v>0</v>
      </c>
      <c r="H122" s="53">
        <f>K122+N122+Q122+T122+W122</f>
        <v>106880.81999999999</v>
      </c>
      <c r="I122" s="53">
        <f>SUM(I123:I126)</f>
        <v>106880.81999999999</v>
      </c>
      <c r="J122" s="53">
        <f t="shared" ref="J122:K122" si="262">SUM(J123:J126)</f>
        <v>0</v>
      </c>
      <c r="K122" s="53">
        <f t="shared" si="262"/>
        <v>106880.81999999999</v>
      </c>
      <c r="L122" s="53">
        <f>SUM(L123:L126)</f>
        <v>0</v>
      </c>
      <c r="M122" s="53">
        <f t="shared" ref="M122:N122" si="263">SUM(M123:M126)</f>
        <v>0</v>
      </c>
      <c r="N122" s="53">
        <f t="shared" si="263"/>
        <v>0</v>
      </c>
      <c r="O122" s="53">
        <f>SUM(O123:O126)</f>
        <v>0</v>
      </c>
      <c r="P122" s="53">
        <f t="shared" ref="P122" si="264">SUM(P123:P126)</f>
        <v>0</v>
      </c>
      <c r="Q122" s="53">
        <f>SUM(Q123:Q126)</f>
        <v>0</v>
      </c>
      <c r="R122" s="53">
        <f>SUM(R123:R126)</f>
        <v>0</v>
      </c>
      <c r="S122" s="53">
        <f t="shared" ref="S122:T122" si="265">SUM(S123:S126)</f>
        <v>0</v>
      </c>
      <c r="T122" s="53">
        <f t="shared" si="265"/>
        <v>0</v>
      </c>
      <c r="U122" s="53">
        <f>SUM(U123:U126)</f>
        <v>0</v>
      </c>
      <c r="V122" s="53">
        <f>SUM(V123:V126)</f>
        <v>0</v>
      </c>
      <c r="W122" s="53">
        <f t="shared" ref="W122" si="266">SUM(W123:W126)</f>
        <v>0</v>
      </c>
    </row>
    <row r="123" spans="1:23" ht="27" customHeight="1" x14ac:dyDescent="0.4">
      <c r="A123" s="110"/>
      <c r="B123" s="113"/>
      <c r="C123" s="113"/>
      <c r="D123" s="109" t="s">
        <v>293</v>
      </c>
      <c r="E123" s="58" t="s">
        <v>24</v>
      </c>
      <c r="F123" s="53">
        <f t="shared" ref="F123:F126" si="267">I123+L123+O123+R123+U123</f>
        <v>45424</v>
      </c>
      <c r="G123" s="53">
        <f t="shared" si="249"/>
        <v>0</v>
      </c>
      <c r="H123" s="53">
        <f t="shared" ref="H123:H126" si="268">K123+N123+Q123+T123+W123</f>
        <v>45424</v>
      </c>
      <c r="I123" s="53">
        <f>SUM(J123:K123)</f>
        <v>45424</v>
      </c>
      <c r="J123" s="53">
        <v>0</v>
      </c>
      <c r="K123" s="53">
        <v>45424</v>
      </c>
      <c r="L123" s="53">
        <f>SUM(M123:N123)</f>
        <v>0</v>
      </c>
      <c r="M123" s="53">
        <v>0</v>
      </c>
      <c r="N123" s="53"/>
      <c r="O123" s="53">
        <f>SUM(P123:Q123)</f>
        <v>0</v>
      </c>
      <c r="P123" s="53">
        <v>0</v>
      </c>
      <c r="Q123" s="53">
        <v>0</v>
      </c>
      <c r="R123" s="53">
        <f>SUM(S123:T123)</f>
        <v>0</v>
      </c>
      <c r="S123" s="53">
        <v>0</v>
      </c>
      <c r="T123" s="53">
        <v>0</v>
      </c>
      <c r="U123" s="53">
        <f>SUM(V123:W123)</f>
        <v>0</v>
      </c>
      <c r="V123" s="53">
        <v>0</v>
      </c>
      <c r="W123" s="53">
        <v>0</v>
      </c>
    </row>
    <row r="124" spans="1:23" ht="27" customHeight="1" x14ac:dyDescent="0.4">
      <c r="A124" s="110"/>
      <c r="B124" s="113"/>
      <c r="C124" s="113"/>
      <c r="D124" s="119"/>
      <c r="E124" s="58" t="s">
        <v>25</v>
      </c>
      <c r="F124" s="53">
        <f t="shared" si="267"/>
        <v>43123.71</v>
      </c>
      <c r="G124" s="53">
        <f t="shared" si="249"/>
        <v>0</v>
      </c>
      <c r="H124" s="53">
        <f t="shared" si="268"/>
        <v>43123.71</v>
      </c>
      <c r="I124" s="53">
        <f>SUM(J124:K124)</f>
        <v>43123.71</v>
      </c>
      <c r="J124" s="53">
        <v>0</v>
      </c>
      <c r="K124" s="53">
        <v>43123.71</v>
      </c>
      <c r="L124" s="53">
        <f t="shared" ref="L124:L125" si="269">SUM(M124:N124)</f>
        <v>0</v>
      </c>
      <c r="M124" s="53">
        <v>0</v>
      </c>
      <c r="N124" s="53"/>
      <c r="O124" s="53">
        <f>SUM(P124:Q124)</f>
        <v>0</v>
      </c>
      <c r="P124" s="53">
        <v>0</v>
      </c>
      <c r="Q124" s="53">
        <v>0</v>
      </c>
      <c r="R124" s="53">
        <f t="shared" ref="R124:R126" si="270">SUM(S124:T124)</f>
        <v>0</v>
      </c>
      <c r="S124" s="53">
        <v>0</v>
      </c>
      <c r="T124" s="53">
        <v>0</v>
      </c>
      <c r="U124" s="53">
        <f t="shared" ref="U124:U126" si="271">SUM(V124:W124)</f>
        <v>0</v>
      </c>
      <c r="V124" s="53">
        <v>0</v>
      </c>
      <c r="W124" s="53">
        <v>0</v>
      </c>
    </row>
    <row r="125" spans="1:23" ht="27" customHeight="1" x14ac:dyDescent="0.4">
      <c r="A125" s="110"/>
      <c r="B125" s="113"/>
      <c r="C125" s="113"/>
      <c r="D125" s="119"/>
      <c r="E125" s="58" t="s">
        <v>26</v>
      </c>
      <c r="F125" s="53">
        <f t="shared" si="267"/>
        <v>0</v>
      </c>
      <c r="G125" s="53">
        <f t="shared" si="249"/>
        <v>0</v>
      </c>
      <c r="H125" s="53">
        <f t="shared" si="268"/>
        <v>0</v>
      </c>
      <c r="I125" s="53">
        <f t="shared" ref="I125:I126" si="272">SUM(J125:K125)</f>
        <v>0</v>
      </c>
      <c r="J125" s="53">
        <v>0</v>
      </c>
      <c r="K125" s="53">
        <v>0</v>
      </c>
      <c r="L125" s="53">
        <f t="shared" si="269"/>
        <v>0</v>
      </c>
      <c r="M125" s="53">
        <v>0</v>
      </c>
      <c r="N125" s="53">
        <v>0</v>
      </c>
      <c r="O125" s="53">
        <f t="shared" ref="O125:O126" si="273">SUM(P125:Q125)</f>
        <v>0</v>
      </c>
      <c r="P125" s="53">
        <v>0</v>
      </c>
      <c r="Q125" s="53">
        <v>0</v>
      </c>
      <c r="R125" s="53">
        <f t="shared" si="270"/>
        <v>0</v>
      </c>
      <c r="S125" s="53">
        <v>0</v>
      </c>
      <c r="T125" s="53">
        <v>0</v>
      </c>
      <c r="U125" s="53">
        <f t="shared" si="271"/>
        <v>0</v>
      </c>
      <c r="V125" s="53">
        <v>0</v>
      </c>
      <c r="W125" s="53">
        <v>0</v>
      </c>
    </row>
    <row r="126" spans="1:23" ht="27" customHeight="1" x14ac:dyDescent="0.4">
      <c r="A126" s="111"/>
      <c r="B126" s="114"/>
      <c r="C126" s="114"/>
      <c r="D126" s="120"/>
      <c r="E126" s="58" t="s">
        <v>27</v>
      </c>
      <c r="F126" s="53">
        <f t="shared" si="267"/>
        <v>18333.11</v>
      </c>
      <c r="G126" s="53">
        <f t="shared" si="249"/>
        <v>0</v>
      </c>
      <c r="H126" s="53">
        <f t="shared" si="268"/>
        <v>18333.11</v>
      </c>
      <c r="I126" s="53">
        <f t="shared" si="272"/>
        <v>18333.11</v>
      </c>
      <c r="J126" s="53">
        <v>0</v>
      </c>
      <c r="K126" s="53">
        <v>18333.11</v>
      </c>
      <c r="L126" s="53">
        <v>0</v>
      </c>
      <c r="M126" s="53">
        <v>0</v>
      </c>
      <c r="N126" s="53">
        <v>0</v>
      </c>
      <c r="O126" s="53">
        <f t="shared" si="273"/>
        <v>0</v>
      </c>
      <c r="P126" s="53">
        <v>0</v>
      </c>
      <c r="Q126" s="53">
        <v>0</v>
      </c>
      <c r="R126" s="53">
        <f t="shared" si="270"/>
        <v>0</v>
      </c>
      <c r="S126" s="53">
        <v>0</v>
      </c>
      <c r="T126" s="53">
        <v>0</v>
      </c>
      <c r="U126" s="53">
        <f t="shared" si="271"/>
        <v>0</v>
      </c>
      <c r="V126" s="53">
        <v>0</v>
      </c>
      <c r="W126" s="53">
        <v>0</v>
      </c>
    </row>
    <row r="127" spans="1:23" ht="27" customHeight="1" x14ac:dyDescent="0.4">
      <c r="A127" s="109">
        <f>'Характеристика объектов'!A33</f>
        <v>19</v>
      </c>
      <c r="B127" s="112" t="str">
        <f>'Характеристика объектов'!B33</f>
        <v>Рахьинское сельское поселение</v>
      </c>
      <c r="C127" s="112" t="str">
        <f>'Характеристика объектов'!C33</f>
        <v>Капитальный ремонт сетей водоснабжения пос. Рахья Всеволожского района Ленинградской области</v>
      </c>
      <c r="D127" s="117" t="s">
        <v>22</v>
      </c>
      <c r="E127" s="118"/>
      <c r="F127" s="53">
        <f>I127+L127+O127+R127+U127</f>
        <v>207381.08000000002</v>
      </c>
      <c r="G127" s="53">
        <f t="shared" ref="G127:G136" si="274">J127+M127+P127+S127+V127</f>
        <v>0</v>
      </c>
      <c r="H127" s="53">
        <f>K127+N127+Q127+T127+W127</f>
        <v>207381.08000000002</v>
      </c>
      <c r="I127" s="53">
        <f>SUM(I128:I131)</f>
        <v>0</v>
      </c>
      <c r="J127" s="53">
        <f t="shared" ref="J127:K127" si="275">SUM(J128:J131)</f>
        <v>0</v>
      </c>
      <c r="K127" s="53">
        <f t="shared" si="275"/>
        <v>0</v>
      </c>
      <c r="L127" s="53">
        <f>SUM(L128:L131)</f>
        <v>207381.08000000002</v>
      </c>
      <c r="M127" s="53">
        <f t="shared" ref="M127:N127" si="276">SUM(M128:M131)</f>
        <v>0</v>
      </c>
      <c r="N127" s="53">
        <f t="shared" si="276"/>
        <v>207381.08000000002</v>
      </c>
      <c r="O127" s="53">
        <f>SUM(O128:O131)</f>
        <v>0</v>
      </c>
      <c r="P127" s="53">
        <f t="shared" ref="P127" si="277">SUM(P128:P131)</f>
        <v>0</v>
      </c>
      <c r="Q127" s="53">
        <f>SUM(Q128:Q131)</f>
        <v>0</v>
      </c>
      <c r="R127" s="53">
        <f>SUM(R128:R131)</f>
        <v>0</v>
      </c>
      <c r="S127" s="53">
        <f t="shared" ref="S127:T127" si="278">SUM(S128:S131)</f>
        <v>0</v>
      </c>
      <c r="T127" s="53">
        <f t="shared" si="278"/>
        <v>0</v>
      </c>
      <c r="U127" s="53">
        <f>SUM(U128:U131)</f>
        <v>0</v>
      </c>
      <c r="V127" s="53">
        <f>SUM(V128:V131)</f>
        <v>0</v>
      </c>
      <c r="W127" s="53">
        <f t="shared" ref="W127" si="279">SUM(W128:W131)</f>
        <v>0</v>
      </c>
    </row>
    <row r="128" spans="1:23" ht="27" customHeight="1" x14ac:dyDescent="0.4">
      <c r="A128" s="110"/>
      <c r="B128" s="113"/>
      <c r="C128" s="113"/>
      <c r="D128" s="109" t="s">
        <v>293</v>
      </c>
      <c r="E128" s="58" t="s">
        <v>24</v>
      </c>
      <c r="F128" s="53">
        <f t="shared" ref="F128:F131" si="280">I128+L128+O128+R128+U128</f>
        <v>88136</v>
      </c>
      <c r="G128" s="53">
        <f t="shared" si="274"/>
        <v>0</v>
      </c>
      <c r="H128" s="53">
        <f t="shared" ref="H128:H131" si="281">K128+N128+Q128+T128+W128</f>
        <v>88136</v>
      </c>
      <c r="I128" s="53">
        <f>SUM(J128:K128)</f>
        <v>0</v>
      </c>
      <c r="J128" s="53">
        <v>0</v>
      </c>
      <c r="K128" s="53">
        <v>0</v>
      </c>
      <c r="L128" s="53">
        <f>SUM(M128:N128)</f>
        <v>88136</v>
      </c>
      <c r="M128" s="53">
        <v>0</v>
      </c>
      <c r="N128" s="53">
        <v>88136</v>
      </c>
      <c r="O128" s="53">
        <f>SUM(P128:Q128)</f>
        <v>0</v>
      </c>
      <c r="P128" s="53">
        <v>0</v>
      </c>
      <c r="Q128" s="53">
        <v>0</v>
      </c>
      <c r="R128" s="53">
        <f>SUM(S128:T128)</f>
        <v>0</v>
      </c>
      <c r="S128" s="53">
        <v>0</v>
      </c>
      <c r="T128" s="53">
        <v>0</v>
      </c>
      <c r="U128" s="53">
        <f>SUM(V128:W128)</f>
        <v>0</v>
      </c>
      <c r="V128" s="53">
        <v>0</v>
      </c>
      <c r="W128" s="53">
        <v>0</v>
      </c>
    </row>
    <row r="129" spans="1:23" ht="27" customHeight="1" x14ac:dyDescent="0.4">
      <c r="A129" s="110"/>
      <c r="B129" s="113"/>
      <c r="C129" s="113"/>
      <c r="D129" s="119"/>
      <c r="E129" s="58" t="s">
        <v>25</v>
      </c>
      <c r="F129" s="53">
        <f t="shared" si="280"/>
        <v>84679.69</v>
      </c>
      <c r="G129" s="53">
        <f t="shared" si="274"/>
        <v>0</v>
      </c>
      <c r="H129" s="53">
        <f t="shared" si="281"/>
        <v>84679.69</v>
      </c>
      <c r="I129" s="53">
        <f>SUM(J129:K129)</f>
        <v>0</v>
      </c>
      <c r="J129" s="53">
        <v>0</v>
      </c>
      <c r="K129" s="53">
        <v>0</v>
      </c>
      <c r="L129" s="53">
        <f t="shared" ref="L129:L131" si="282">SUM(M129:N129)</f>
        <v>84679.69</v>
      </c>
      <c r="M129" s="53">
        <v>0</v>
      </c>
      <c r="N129" s="53">
        <v>84679.69</v>
      </c>
      <c r="O129" s="53">
        <f>SUM(P129:Q129)</f>
        <v>0</v>
      </c>
      <c r="P129" s="53">
        <v>0</v>
      </c>
      <c r="Q129" s="53">
        <v>0</v>
      </c>
      <c r="R129" s="53">
        <f t="shared" ref="R129:R131" si="283">SUM(S129:T129)</f>
        <v>0</v>
      </c>
      <c r="S129" s="53">
        <v>0</v>
      </c>
      <c r="T129" s="53">
        <v>0</v>
      </c>
      <c r="U129" s="53">
        <f t="shared" ref="U129:U131" si="284">SUM(V129:W129)</f>
        <v>0</v>
      </c>
      <c r="V129" s="53">
        <v>0</v>
      </c>
      <c r="W129" s="53">
        <v>0</v>
      </c>
    </row>
    <row r="130" spans="1:23" ht="27" customHeight="1" x14ac:dyDescent="0.4">
      <c r="A130" s="110"/>
      <c r="B130" s="113"/>
      <c r="C130" s="113"/>
      <c r="D130" s="119"/>
      <c r="E130" s="58" t="s">
        <v>26</v>
      </c>
      <c r="F130" s="53">
        <f t="shared" si="280"/>
        <v>0</v>
      </c>
      <c r="G130" s="53">
        <f t="shared" si="274"/>
        <v>0</v>
      </c>
      <c r="H130" s="53">
        <f t="shared" si="281"/>
        <v>0</v>
      </c>
      <c r="I130" s="53">
        <f t="shared" ref="I130" si="285">SUM(J130:K130)</f>
        <v>0</v>
      </c>
      <c r="J130" s="53">
        <v>0</v>
      </c>
      <c r="K130" s="53">
        <v>0</v>
      </c>
      <c r="L130" s="53">
        <f t="shared" si="282"/>
        <v>0</v>
      </c>
      <c r="M130" s="53">
        <v>0</v>
      </c>
      <c r="N130" s="53">
        <v>0</v>
      </c>
      <c r="O130" s="53">
        <f t="shared" ref="O130:O131" si="286">SUM(P130:Q130)</f>
        <v>0</v>
      </c>
      <c r="P130" s="53">
        <v>0</v>
      </c>
      <c r="Q130" s="53">
        <v>0</v>
      </c>
      <c r="R130" s="53">
        <f t="shared" si="283"/>
        <v>0</v>
      </c>
      <c r="S130" s="53">
        <v>0</v>
      </c>
      <c r="T130" s="53">
        <v>0</v>
      </c>
      <c r="U130" s="53">
        <f t="shared" si="284"/>
        <v>0</v>
      </c>
      <c r="V130" s="53">
        <v>0</v>
      </c>
      <c r="W130" s="53">
        <v>0</v>
      </c>
    </row>
    <row r="131" spans="1:23" ht="27" customHeight="1" x14ac:dyDescent="0.4">
      <c r="A131" s="111"/>
      <c r="B131" s="114"/>
      <c r="C131" s="114"/>
      <c r="D131" s="120"/>
      <c r="E131" s="58" t="s">
        <v>27</v>
      </c>
      <c r="F131" s="53">
        <f t="shared" si="280"/>
        <v>34565.39</v>
      </c>
      <c r="G131" s="53">
        <f t="shared" si="274"/>
        <v>0</v>
      </c>
      <c r="H131" s="53">
        <f t="shared" si="281"/>
        <v>34565.39</v>
      </c>
      <c r="I131" s="53">
        <v>0</v>
      </c>
      <c r="J131" s="53">
        <v>0</v>
      </c>
      <c r="K131" s="53">
        <v>0</v>
      </c>
      <c r="L131" s="53">
        <f t="shared" si="282"/>
        <v>34565.39</v>
      </c>
      <c r="M131" s="53">
        <v>0</v>
      </c>
      <c r="N131" s="53">
        <v>34565.39</v>
      </c>
      <c r="O131" s="53">
        <f t="shared" si="286"/>
        <v>0</v>
      </c>
      <c r="P131" s="53">
        <v>0</v>
      </c>
      <c r="Q131" s="53">
        <v>0</v>
      </c>
      <c r="R131" s="53">
        <f t="shared" si="283"/>
        <v>0</v>
      </c>
      <c r="S131" s="53">
        <v>0</v>
      </c>
      <c r="T131" s="53">
        <v>0</v>
      </c>
      <c r="U131" s="53">
        <f t="shared" si="284"/>
        <v>0</v>
      </c>
      <c r="V131" s="53">
        <v>0</v>
      </c>
      <c r="W131" s="53">
        <v>0</v>
      </c>
    </row>
    <row r="132" spans="1:23" ht="27" customHeight="1" x14ac:dyDescent="0.4">
      <c r="A132" s="109">
        <f>'Характеристика объектов'!A34</f>
        <v>20</v>
      </c>
      <c r="B132" s="112" t="str">
        <f>'Характеристика объектов'!B34</f>
        <v>Рахьинское сельское поселение</v>
      </c>
      <c r="C132" s="112" t="str">
        <f>'Характеристика объектов'!C34</f>
        <v>Капитальный ремонт сетей водоснабжения (диам. 160, 110, 63)  
пос. Рахья Всеволожского района Ленинградской области</v>
      </c>
      <c r="D132" s="117" t="s">
        <v>22</v>
      </c>
      <c r="E132" s="118"/>
      <c r="F132" s="53">
        <f>I132+L132+O132+R132+U132</f>
        <v>201190.6</v>
      </c>
      <c r="G132" s="53">
        <f t="shared" si="274"/>
        <v>0</v>
      </c>
      <c r="H132" s="53">
        <f>K132+N132+Q132+T132+W132</f>
        <v>201190.6</v>
      </c>
      <c r="I132" s="53">
        <f>SUM(I133:I136)</f>
        <v>0</v>
      </c>
      <c r="J132" s="53">
        <f t="shared" ref="J132:K132" si="287">SUM(J133:J136)</f>
        <v>0</v>
      </c>
      <c r="K132" s="53">
        <f t="shared" si="287"/>
        <v>0</v>
      </c>
      <c r="L132" s="53">
        <f>SUM(L133:L136)</f>
        <v>201190.6</v>
      </c>
      <c r="M132" s="53">
        <f t="shared" ref="M132:N132" si="288">SUM(M133:M136)</f>
        <v>0</v>
      </c>
      <c r="N132" s="53">
        <f t="shared" si="288"/>
        <v>201190.6</v>
      </c>
      <c r="O132" s="53">
        <f>SUM(O133:O136)</f>
        <v>0</v>
      </c>
      <c r="P132" s="53">
        <f t="shared" ref="P132" si="289">SUM(P133:P136)</f>
        <v>0</v>
      </c>
      <c r="Q132" s="53">
        <f>SUM(Q133:Q136)</f>
        <v>0</v>
      </c>
      <c r="R132" s="53">
        <f>SUM(R133:R136)</f>
        <v>0</v>
      </c>
      <c r="S132" s="53">
        <f t="shared" ref="S132:T132" si="290">SUM(S133:S136)</f>
        <v>0</v>
      </c>
      <c r="T132" s="53">
        <f t="shared" si="290"/>
        <v>0</v>
      </c>
      <c r="U132" s="53">
        <f>SUM(U133:U136)</f>
        <v>0</v>
      </c>
      <c r="V132" s="53">
        <f>SUM(V133:V136)</f>
        <v>0</v>
      </c>
      <c r="W132" s="53">
        <f t="shared" ref="W132" si="291">SUM(W133:W136)</f>
        <v>0</v>
      </c>
    </row>
    <row r="133" spans="1:23" ht="27" customHeight="1" x14ac:dyDescent="0.4">
      <c r="A133" s="110"/>
      <c r="B133" s="113"/>
      <c r="C133" s="113"/>
      <c r="D133" s="109" t="s">
        <v>293</v>
      </c>
      <c r="E133" s="58" t="s">
        <v>24</v>
      </c>
      <c r="F133" s="53">
        <f t="shared" ref="F133:F136" si="292">I133+L133+O133+R133+U133</f>
        <v>85506</v>
      </c>
      <c r="G133" s="53">
        <f t="shared" si="274"/>
        <v>0</v>
      </c>
      <c r="H133" s="53">
        <f t="shared" ref="H133:H136" si="293">K133+N133+Q133+T133+W133</f>
        <v>85506</v>
      </c>
      <c r="I133" s="53">
        <f>SUM(J133:K133)</f>
        <v>0</v>
      </c>
      <c r="J133" s="53">
        <v>0</v>
      </c>
      <c r="K133" s="53">
        <v>0</v>
      </c>
      <c r="L133" s="53">
        <f>SUM(M133:N133)</f>
        <v>85506</v>
      </c>
      <c r="M133" s="53">
        <v>0</v>
      </c>
      <c r="N133" s="53">
        <v>85506</v>
      </c>
      <c r="O133" s="53">
        <f>SUM(P133:Q133)</f>
        <v>0</v>
      </c>
      <c r="P133" s="53">
        <v>0</v>
      </c>
      <c r="Q133" s="53">
        <v>0</v>
      </c>
      <c r="R133" s="53">
        <f>SUM(S133:T133)</f>
        <v>0</v>
      </c>
      <c r="S133" s="53">
        <v>0</v>
      </c>
      <c r="T133" s="53">
        <v>0</v>
      </c>
      <c r="U133" s="53">
        <f>SUM(V133:W133)</f>
        <v>0</v>
      </c>
      <c r="V133" s="53">
        <v>0</v>
      </c>
      <c r="W133" s="53">
        <v>0</v>
      </c>
    </row>
    <row r="134" spans="1:23" ht="27" customHeight="1" x14ac:dyDescent="0.4">
      <c r="A134" s="110"/>
      <c r="B134" s="113"/>
      <c r="C134" s="113"/>
      <c r="D134" s="119"/>
      <c r="E134" s="58" t="s">
        <v>25</v>
      </c>
      <c r="F134" s="53">
        <f t="shared" si="292"/>
        <v>82152.820000000007</v>
      </c>
      <c r="G134" s="53">
        <f t="shared" si="274"/>
        <v>0</v>
      </c>
      <c r="H134" s="53">
        <f t="shared" si="293"/>
        <v>82152.820000000007</v>
      </c>
      <c r="I134" s="53">
        <f>SUM(J134:K134)</f>
        <v>0</v>
      </c>
      <c r="J134" s="53">
        <v>0</v>
      </c>
      <c r="K134" s="53">
        <v>0</v>
      </c>
      <c r="L134" s="53">
        <f t="shared" ref="L134:L136" si="294">SUM(M134:N134)</f>
        <v>82152.820000000007</v>
      </c>
      <c r="M134" s="53">
        <v>0</v>
      </c>
      <c r="N134" s="53">
        <v>82152.820000000007</v>
      </c>
      <c r="O134" s="53">
        <f>SUM(P134:Q134)</f>
        <v>0</v>
      </c>
      <c r="P134" s="53">
        <v>0</v>
      </c>
      <c r="Q134" s="53">
        <v>0</v>
      </c>
      <c r="R134" s="53">
        <f t="shared" ref="R134:R136" si="295">SUM(S134:T134)</f>
        <v>0</v>
      </c>
      <c r="S134" s="53">
        <v>0</v>
      </c>
      <c r="T134" s="53">
        <v>0</v>
      </c>
      <c r="U134" s="53">
        <f t="shared" ref="U134:U136" si="296">SUM(V134:W134)</f>
        <v>0</v>
      </c>
      <c r="V134" s="53">
        <v>0</v>
      </c>
      <c r="W134" s="53">
        <v>0</v>
      </c>
    </row>
    <row r="135" spans="1:23" ht="27" customHeight="1" x14ac:dyDescent="0.4">
      <c r="A135" s="110"/>
      <c r="B135" s="113"/>
      <c r="C135" s="113"/>
      <c r="D135" s="119"/>
      <c r="E135" s="58" t="s">
        <v>26</v>
      </c>
      <c r="F135" s="53">
        <f t="shared" si="292"/>
        <v>0</v>
      </c>
      <c r="G135" s="53">
        <f t="shared" si="274"/>
        <v>0</v>
      </c>
      <c r="H135" s="53">
        <f t="shared" si="293"/>
        <v>0</v>
      </c>
      <c r="I135" s="53">
        <f t="shared" ref="I135" si="297">SUM(J135:K135)</f>
        <v>0</v>
      </c>
      <c r="J135" s="53">
        <v>0</v>
      </c>
      <c r="K135" s="53">
        <v>0</v>
      </c>
      <c r="L135" s="53">
        <f t="shared" si="294"/>
        <v>0</v>
      </c>
      <c r="M135" s="53">
        <v>0</v>
      </c>
      <c r="N135" s="53">
        <v>0</v>
      </c>
      <c r="O135" s="53">
        <f t="shared" ref="O135:O136" si="298">SUM(P135:Q135)</f>
        <v>0</v>
      </c>
      <c r="P135" s="53">
        <v>0</v>
      </c>
      <c r="Q135" s="53">
        <v>0</v>
      </c>
      <c r="R135" s="53">
        <f t="shared" si="295"/>
        <v>0</v>
      </c>
      <c r="S135" s="53">
        <v>0</v>
      </c>
      <c r="T135" s="53">
        <v>0</v>
      </c>
      <c r="U135" s="53">
        <f t="shared" si="296"/>
        <v>0</v>
      </c>
      <c r="V135" s="53">
        <v>0</v>
      </c>
      <c r="W135" s="53">
        <v>0</v>
      </c>
    </row>
    <row r="136" spans="1:23" ht="27" customHeight="1" x14ac:dyDescent="0.4">
      <c r="A136" s="111"/>
      <c r="B136" s="114"/>
      <c r="C136" s="114"/>
      <c r="D136" s="120"/>
      <c r="E136" s="58" t="s">
        <v>27</v>
      </c>
      <c r="F136" s="53">
        <f t="shared" si="292"/>
        <v>33531.78</v>
      </c>
      <c r="G136" s="53">
        <f t="shared" si="274"/>
        <v>0</v>
      </c>
      <c r="H136" s="53">
        <f t="shared" si="293"/>
        <v>33531.78</v>
      </c>
      <c r="I136" s="53">
        <v>0</v>
      </c>
      <c r="J136" s="53">
        <v>0</v>
      </c>
      <c r="K136" s="53">
        <v>0</v>
      </c>
      <c r="L136" s="53">
        <f t="shared" si="294"/>
        <v>33531.78</v>
      </c>
      <c r="M136" s="53">
        <v>0</v>
      </c>
      <c r="N136" s="53">
        <v>33531.78</v>
      </c>
      <c r="O136" s="53">
        <f t="shared" si="298"/>
        <v>0</v>
      </c>
      <c r="P136" s="53">
        <v>0</v>
      </c>
      <c r="Q136" s="53">
        <v>0</v>
      </c>
      <c r="R136" s="53">
        <f t="shared" si="295"/>
        <v>0</v>
      </c>
      <c r="S136" s="53">
        <v>0</v>
      </c>
      <c r="T136" s="53">
        <v>0</v>
      </c>
      <c r="U136" s="53">
        <f t="shared" si="296"/>
        <v>0</v>
      </c>
      <c r="V136" s="53">
        <v>0</v>
      </c>
      <c r="W136" s="53">
        <v>0</v>
      </c>
    </row>
    <row r="137" spans="1:23" ht="27" customHeight="1" x14ac:dyDescent="0.4">
      <c r="A137" s="109">
        <f>'Характеристика объектов'!A35</f>
        <v>21</v>
      </c>
      <c r="B137" s="112" t="str">
        <f>'Характеристика объектов'!B35</f>
        <v>Рахьинское сельское поселение</v>
      </c>
      <c r="C137" s="112" t="str">
        <f>'Характеристика объектов'!C35</f>
        <v>Капитальный ремонт водопроводных сетей по адресу: Ленинградская область, Всеволожский район, п. Ваганово, 
в/ч 28036, в/г 25, от узла У35 до узла У43 
(в районе дер. Проба)</v>
      </c>
      <c r="D137" s="117" t="s">
        <v>22</v>
      </c>
      <c r="E137" s="118"/>
      <c r="F137" s="53">
        <f>I137+L137+O137+R137+U137</f>
        <v>61131.19</v>
      </c>
      <c r="G137" s="53">
        <f t="shared" si="249"/>
        <v>0</v>
      </c>
      <c r="H137" s="53">
        <f>K137+N137+Q137+T137+W137</f>
        <v>61131.19</v>
      </c>
      <c r="I137" s="53">
        <f>SUM(I138:I141)</f>
        <v>61131.19</v>
      </c>
      <c r="J137" s="53">
        <f t="shared" ref="J137:K137" si="299">SUM(J138:J141)</f>
        <v>0</v>
      </c>
      <c r="K137" s="53">
        <f t="shared" si="299"/>
        <v>61131.19</v>
      </c>
      <c r="L137" s="53">
        <f>SUM(L138:L141)</f>
        <v>0</v>
      </c>
      <c r="M137" s="53">
        <f t="shared" ref="M137:N137" si="300">SUM(M138:M141)</f>
        <v>0</v>
      </c>
      <c r="N137" s="53">
        <f t="shared" si="300"/>
        <v>0</v>
      </c>
      <c r="O137" s="53">
        <f>SUM(O138:O141)</f>
        <v>0</v>
      </c>
      <c r="P137" s="53">
        <f t="shared" ref="P137" si="301">SUM(P138:P141)</f>
        <v>0</v>
      </c>
      <c r="Q137" s="53">
        <f>SUM(Q138:Q141)</f>
        <v>0</v>
      </c>
      <c r="R137" s="53">
        <f>SUM(R138:R141)</f>
        <v>0</v>
      </c>
      <c r="S137" s="53">
        <f t="shared" ref="S137:T137" si="302">SUM(S138:S141)</f>
        <v>0</v>
      </c>
      <c r="T137" s="53">
        <f t="shared" si="302"/>
        <v>0</v>
      </c>
      <c r="U137" s="53">
        <f>SUM(U138:U141)</f>
        <v>0</v>
      </c>
      <c r="V137" s="53">
        <f>SUM(V138:V141)</f>
        <v>0</v>
      </c>
      <c r="W137" s="53">
        <f t="shared" ref="W137" si="303">SUM(W138:W141)</f>
        <v>0</v>
      </c>
    </row>
    <row r="138" spans="1:23" ht="27" customHeight="1" x14ac:dyDescent="0.4">
      <c r="A138" s="110"/>
      <c r="B138" s="113"/>
      <c r="C138" s="113"/>
      <c r="D138" s="109" t="s">
        <v>293</v>
      </c>
      <c r="E138" s="58" t="s">
        <v>24</v>
      </c>
      <c r="F138" s="53">
        <f t="shared" ref="F138:F141" si="304">I138+L138+O138+R138+U138</f>
        <v>25980</v>
      </c>
      <c r="G138" s="53">
        <f t="shared" si="249"/>
        <v>0</v>
      </c>
      <c r="H138" s="53">
        <f t="shared" ref="H138:H141" si="305">K138+N138+Q138+T138+W138</f>
        <v>25980</v>
      </c>
      <c r="I138" s="53">
        <f>SUM(J138:K138)</f>
        <v>25980</v>
      </c>
      <c r="J138" s="53">
        <v>0</v>
      </c>
      <c r="K138" s="53">
        <v>25980</v>
      </c>
      <c r="L138" s="53">
        <f>SUM(M138:N138)</f>
        <v>0</v>
      </c>
      <c r="M138" s="53">
        <v>0</v>
      </c>
      <c r="N138" s="53"/>
      <c r="O138" s="53">
        <f>SUM(P138:Q138)</f>
        <v>0</v>
      </c>
      <c r="P138" s="53">
        <v>0</v>
      </c>
      <c r="Q138" s="53">
        <v>0</v>
      </c>
      <c r="R138" s="53">
        <f>SUM(S138:T138)</f>
        <v>0</v>
      </c>
      <c r="S138" s="53">
        <v>0</v>
      </c>
      <c r="T138" s="53">
        <v>0</v>
      </c>
      <c r="U138" s="53">
        <f>SUM(V138:W138)</f>
        <v>0</v>
      </c>
      <c r="V138" s="53">
        <v>0</v>
      </c>
      <c r="W138" s="53">
        <v>0</v>
      </c>
    </row>
    <row r="139" spans="1:23" ht="27" customHeight="1" x14ac:dyDescent="0.4">
      <c r="A139" s="110"/>
      <c r="B139" s="113"/>
      <c r="C139" s="113"/>
      <c r="D139" s="119"/>
      <c r="E139" s="58" t="s">
        <v>25</v>
      </c>
      <c r="F139" s="53">
        <f t="shared" si="304"/>
        <v>24961.18</v>
      </c>
      <c r="G139" s="53">
        <f t="shared" si="249"/>
        <v>0</v>
      </c>
      <c r="H139" s="53">
        <f t="shared" si="305"/>
        <v>24961.18</v>
      </c>
      <c r="I139" s="53">
        <f>SUM(J139:K139)</f>
        <v>24961.18</v>
      </c>
      <c r="J139" s="53">
        <v>0</v>
      </c>
      <c r="K139" s="53">
        <v>24961.18</v>
      </c>
      <c r="L139" s="53">
        <f t="shared" ref="L139:L140" si="306">SUM(M139:N139)</f>
        <v>0</v>
      </c>
      <c r="M139" s="53">
        <v>0</v>
      </c>
      <c r="N139" s="53"/>
      <c r="O139" s="53">
        <f>SUM(P139:Q139)</f>
        <v>0</v>
      </c>
      <c r="P139" s="53">
        <v>0</v>
      </c>
      <c r="Q139" s="53">
        <v>0</v>
      </c>
      <c r="R139" s="53">
        <f t="shared" ref="R139:R141" si="307">SUM(S139:T139)</f>
        <v>0</v>
      </c>
      <c r="S139" s="53">
        <v>0</v>
      </c>
      <c r="T139" s="53">
        <v>0</v>
      </c>
      <c r="U139" s="53">
        <f t="shared" ref="U139:U141" si="308">SUM(V139:W139)</f>
        <v>0</v>
      </c>
      <c r="V139" s="53">
        <v>0</v>
      </c>
      <c r="W139" s="53">
        <v>0</v>
      </c>
    </row>
    <row r="140" spans="1:23" ht="27" customHeight="1" x14ac:dyDescent="0.4">
      <c r="A140" s="110"/>
      <c r="B140" s="113"/>
      <c r="C140" s="113"/>
      <c r="D140" s="119"/>
      <c r="E140" s="58" t="s">
        <v>26</v>
      </c>
      <c r="F140" s="53">
        <f t="shared" si="304"/>
        <v>0</v>
      </c>
      <c r="G140" s="53">
        <f t="shared" si="249"/>
        <v>0</v>
      </c>
      <c r="H140" s="53">
        <f t="shared" si="305"/>
        <v>0</v>
      </c>
      <c r="I140" s="53">
        <f t="shared" ref="I140:I141" si="309">SUM(J140:K140)</f>
        <v>0</v>
      </c>
      <c r="J140" s="53">
        <v>0</v>
      </c>
      <c r="K140" s="53">
        <v>0</v>
      </c>
      <c r="L140" s="53">
        <f t="shared" si="306"/>
        <v>0</v>
      </c>
      <c r="M140" s="53">
        <v>0</v>
      </c>
      <c r="N140" s="53">
        <v>0</v>
      </c>
      <c r="O140" s="53">
        <f t="shared" ref="O140:O141" si="310">SUM(P140:Q140)</f>
        <v>0</v>
      </c>
      <c r="P140" s="53">
        <v>0</v>
      </c>
      <c r="Q140" s="53">
        <v>0</v>
      </c>
      <c r="R140" s="53">
        <f t="shared" si="307"/>
        <v>0</v>
      </c>
      <c r="S140" s="53">
        <v>0</v>
      </c>
      <c r="T140" s="53">
        <v>0</v>
      </c>
      <c r="U140" s="53">
        <f t="shared" si="308"/>
        <v>0</v>
      </c>
      <c r="V140" s="53">
        <v>0</v>
      </c>
      <c r="W140" s="53">
        <v>0</v>
      </c>
    </row>
    <row r="141" spans="1:23" ht="27" customHeight="1" x14ac:dyDescent="0.4">
      <c r="A141" s="111"/>
      <c r="B141" s="114"/>
      <c r="C141" s="114"/>
      <c r="D141" s="120"/>
      <c r="E141" s="58" t="s">
        <v>27</v>
      </c>
      <c r="F141" s="53">
        <f t="shared" si="304"/>
        <v>10190.01</v>
      </c>
      <c r="G141" s="53">
        <f t="shared" si="249"/>
        <v>0</v>
      </c>
      <c r="H141" s="53">
        <f t="shared" si="305"/>
        <v>10190.01</v>
      </c>
      <c r="I141" s="53">
        <f t="shared" si="309"/>
        <v>10190.01</v>
      </c>
      <c r="J141" s="53">
        <v>0</v>
      </c>
      <c r="K141" s="53">
        <v>10190.01</v>
      </c>
      <c r="L141" s="53">
        <v>0</v>
      </c>
      <c r="M141" s="53">
        <v>0</v>
      </c>
      <c r="N141" s="53">
        <v>0</v>
      </c>
      <c r="O141" s="53">
        <f t="shared" si="310"/>
        <v>0</v>
      </c>
      <c r="P141" s="53">
        <v>0</v>
      </c>
      <c r="Q141" s="53">
        <v>0</v>
      </c>
      <c r="R141" s="53">
        <f t="shared" si="307"/>
        <v>0</v>
      </c>
      <c r="S141" s="53">
        <v>0</v>
      </c>
      <c r="T141" s="53">
        <v>0</v>
      </c>
      <c r="U141" s="53">
        <f t="shared" si="308"/>
        <v>0</v>
      </c>
      <c r="V141" s="53">
        <v>0</v>
      </c>
      <c r="W141" s="53">
        <v>0</v>
      </c>
    </row>
    <row r="142" spans="1:23" ht="21" customHeight="1" x14ac:dyDescent="0.4">
      <c r="A142" s="137" t="s">
        <v>298</v>
      </c>
      <c r="B142" s="138"/>
      <c r="C142" s="139"/>
      <c r="D142" s="155" t="s">
        <v>22</v>
      </c>
      <c r="E142" s="156"/>
      <c r="F142" s="53">
        <f>SUM(F143:F146)</f>
        <v>222548.23</v>
      </c>
      <c r="G142" s="53">
        <f t="shared" ref="G142:W142" si="311">SUM(G143:G146)</f>
        <v>0</v>
      </c>
      <c r="H142" s="53">
        <f t="shared" si="311"/>
        <v>222548.23</v>
      </c>
      <c r="I142" s="53">
        <f t="shared" si="311"/>
        <v>142381.51</v>
      </c>
      <c r="J142" s="53">
        <f t="shared" si="311"/>
        <v>0</v>
      </c>
      <c r="K142" s="53">
        <f t="shared" si="311"/>
        <v>142381.51</v>
      </c>
      <c r="L142" s="53">
        <f t="shared" si="311"/>
        <v>80166.720000000001</v>
      </c>
      <c r="M142" s="53">
        <f t="shared" si="311"/>
        <v>0</v>
      </c>
      <c r="N142" s="53">
        <f t="shared" si="311"/>
        <v>80166.720000000001</v>
      </c>
      <c r="O142" s="53">
        <f t="shared" si="311"/>
        <v>0</v>
      </c>
      <c r="P142" s="53">
        <f t="shared" si="311"/>
        <v>0</v>
      </c>
      <c r="Q142" s="53">
        <f t="shared" si="311"/>
        <v>0</v>
      </c>
      <c r="R142" s="53">
        <f t="shared" si="311"/>
        <v>0</v>
      </c>
      <c r="S142" s="53">
        <f t="shared" si="311"/>
        <v>0</v>
      </c>
      <c r="T142" s="53">
        <f t="shared" si="311"/>
        <v>0</v>
      </c>
      <c r="U142" s="53">
        <f t="shared" si="311"/>
        <v>0</v>
      </c>
      <c r="V142" s="53">
        <f t="shared" si="311"/>
        <v>0</v>
      </c>
      <c r="W142" s="53">
        <f t="shared" si="311"/>
        <v>0</v>
      </c>
    </row>
    <row r="143" spans="1:23" ht="21" customHeight="1" x14ac:dyDescent="0.4">
      <c r="A143" s="140"/>
      <c r="B143" s="141"/>
      <c r="C143" s="142"/>
      <c r="D143" s="109" t="s">
        <v>293</v>
      </c>
      <c r="E143" s="58" t="s">
        <v>24</v>
      </c>
      <c r="F143" s="53">
        <f t="shared" ref="F143" si="312">F148+F153+F158+F163+F168+F173</f>
        <v>94580</v>
      </c>
      <c r="G143" s="53">
        <f t="shared" ref="G143:W143" si="313">G148+G153+G158+G163+G168+G173</f>
        <v>0</v>
      </c>
      <c r="H143" s="53">
        <f t="shared" si="313"/>
        <v>94580</v>
      </c>
      <c r="I143" s="53">
        <f t="shared" si="313"/>
        <v>60510</v>
      </c>
      <c r="J143" s="53">
        <f t="shared" si="313"/>
        <v>0</v>
      </c>
      <c r="K143" s="53">
        <f t="shared" si="313"/>
        <v>60510</v>
      </c>
      <c r="L143" s="53">
        <f t="shared" si="313"/>
        <v>34070</v>
      </c>
      <c r="M143" s="53">
        <f t="shared" si="313"/>
        <v>0</v>
      </c>
      <c r="N143" s="53">
        <f t="shared" si="313"/>
        <v>34070</v>
      </c>
      <c r="O143" s="53">
        <f t="shared" si="313"/>
        <v>0</v>
      </c>
      <c r="P143" s="53">
        <f t="shared" si="313"/>
        <v>0</v>
      </c>
      <c r="Q143" s="53">
        <f t="shared" si="313"/>
        <v>0</v>
      </c>
      <c r="R143" s="53">
        <f t="shared" si="313"/>
        <v>0</v>
      </c>
      <c r="S143" s="53">
        <f t="shared" si="313"/>
        <v>0</v>
      </c>
      <c r="T143" s="53">
        <f t="shared" si="313"/>
        <v>0</v>
      </c>
      <c r="U143" s="53">
        <f t="shared" si="313"/>
        <v>0</v>
      </c>
      <c r="V143" s="53">
        <f t="shared" si="313"/>
        <v>0</v>
      </c>
      <c r="W143" s="53">
        <f t="shared" si="313"/>
        <v>0</v>
      </c>
    </row>
    <row r="144" spans="1:23" ht="21" customHeight="1" x14ac:dyDescent="0.4">
      <c r="A144" s="140"/>
      <c r="B144" s="141"/>
      <c r="C144" s="142"/>
      <c r="D144" s="119"/>
      <c r="E144" s="58" t="s">
        <v>25</v>
      </c>
      <c r="F144" s="53">
        <f t="shared" ref="F144" si="314">F149+F154+F159+F164+F169+F174</f>
        <v>90870.98000000001</v>
      </c>
      <c r="G144" s="53">
        <f t="shared" ref="G144:W144" si="315">G149+G154+G159+G164+G169+G174</f>
        <v>0</v>
      </c>
      <c r="H144" s="53">
        <f t="shared" si="315"/>
        <v>90870.98000000001</v>
      </c>
      <c r="I144" s="53">
        <f t="shared" si="315"/>
        <v>58137.06</v>
      </c>
      <c r="J144" s="53">
        <f t="shared" si="315"/>
        <v>0</v>
      </c>
      <c r="K144" s="53">
        <f t="shared" si="315"/>
        <v>58137.06</v>
      </c>
      <c r="L144" s="53">
        <f t="shared" si="315"/>
        <v>32733.919999999998</v>
      </c>
      <c r="M144" s="53">
        <f t="shared" si="315"/>
        <v>0</v>
      </c>
      <c r="N144" s="53">
        <f t="shared" si="315"/>
        <v>32733.919999999998</v>
      </c>
      <c r="O144" s="53">
        <f t="shared" si="315"/>
        <v>0</v>
      </c>
      <c r="P144" s="53">
        <f t="shared" si="315"/>
        <v>0</v>
      </c>
      <c r="Q144" s="53">
        <f t="shared" si="315"/>
        <v>0</v>
      </c>
      <c r="R144" s="53">
        <f t="shared" si="315"/>
        <v>0</v>
      </c>
      <c r="S144" s="53">
        <f t="shared" si="315"/>
        <v>0</v>
      </c>
      <c r="T144" s="53">
        <f t="shared" si="315"/>
        <v>0</v>
      </c>
      <c r="U144" s="53">
        <f t="shared" si="315"/>
        <v>0</v>
      </c>
      <c r="V144" s="53">
        <f t="shared" si="315"/>
        <v>0</v>
      </c>
      <c r="W144" s="53">
        <f t="shared" si="315"/>
        <v>0</v>
      </c>
    </row>
    <row r="145" spans="1:23" ht="21" customHeight="1" x14ac:dyDescent="0.4">
      <c r="A145" s="140"/>
      <c r="B145" s="141"/>
      <c r="C145" s="142"/>
      <c r="D145" s="119"/>
      <c r="E145" s="58" t="s">
        <v>26</v>
      </c>
      <c r="F145" s="53">
        <f t="shared" ref="F145" si="316">F150+F155+F160+F165+F170+F175</f>
        <v>0</v>
      </c>
      <c r="G145" s="53">
        <f t="shared" ref="G145:W145" si="317">G150+G155+G160+G165+G170+G175</f>
        <v>0</v>
      </c>
      <c r="H145" s="53">
        <f t="shared" si="317"/>
        <v>0</v>
      </c>
      <c r="I145" s="53">
        <f t="shared" si="317"/>
        <v>0</v>
      </c>
      <c r="J145" s="53">
        <f t="shared" si="317"/>
        <v>0</v>
      </c>
      <c r="K145" s="53">
        <f t="shared" si="317"/>
        <v>0</v>
      </c>
      <c r="L145" s="53">
        <f t="shared" si="317"/>
        <v>0</v>
      </c>
      <c r="M145" s="53">
        <f t="shared" si="317"/>
        <v>0</v>
      </c>
      <c r="N145" s="53">
        <f t="shared" si="317"/>
        <v>0</v>
      </c>
      <c r="O145" s="53">
        <f t="shared" si="317"/>
        <v>0</v>
      </c>
      <c r="P145" s="53">
        <f t="shared" si="317"/>
        <v>0</v>
      </c>
      <c r="Q145" s="53">
        <f t="shared" si="317"/>
        <v>0</v>
      </c>
      <c r="R145" s="53">
        <f t="shared" si="317"/>
        <v>0</v>
      </c>
      <c r="S145" s="53">
        <f t="shared" si="317"/>
        <v>0</v>
      </c>
      <c r="T145" s="53">
        <f t="shared" si="317"/>
        <v>0</v>
      </c>
      <c r="U145" s="53">
        <f t="shared" si="317"/>
        <v>0</v>
      </c>
      <c r="V145" s="53">
        <f t="shared" si="317"/>
        <v>0</v>
      </c>
      <c r="W145" s="53">
        <f t="shared" si="317"/>
        <v>0</v>
      </c>
    </row>
    <row r="146" spans="1:23" ht="21" customHeight="1" x14ac:dyDescent="0.4">
      <c r="A146" s="143"/>
      <c r="B146" s="144"/>
      <c r="C146" s="145"/>
      <c r="D146" s="120"/>
      <c r="E146" s="58" t="s">
        <v>27</v>
      </c>
      <c r="F146" s="53">
        <f t="shared" ref="F146" si="318">F151+F156+F161+F166+F171+F176</f>
        <v>37097.25</v>
      </c>
      <c r="G146" s="53">
        <f t="shared" ref="G146:W146" si="319">G151+G156+G161+G166+G171+G176</f>
        <v>0</v>
      </c>
      <c r="H146" s="53">
        <f t="shared" si="319"/>
        <v>37097.25</v>
      </c>
      <c r="I146" s="53">
        <f t="shared" si="319"/>
        <v>23734.45</v>
      </c>
      <c r="J146" s="53">
        <f t="shared" si="319"/>
        <v>0</v>
      </c>
      <c r="K146" s="53">
        <f t="shared" si="319"/>
        <v>23734.45</v>
      </c>
      <c r="L146" s="53">
        <f t="shared" si="319"/>
        <v>13362.8</v>
      </c>
      <c r="M146" s="53">
        <f t="shared" si="319"/>
        <v>0</v>
      </c>
      <c r="N146" s="53">
        <f t="shared" si="319"/>
        <v>13362.8</v>
      </c>
      <c r="O146" s="53">
        <f t="shared" si="319"/>
        <v>0</v>
      </c>
      <c r="P146" s="53">
        <f t="shared" si="319"/>
        <v>0</v>
      </c>
      <c r="Q146" s="53">
        <f t="shared" si="319"/>
        <v>0</v>
      </c>
      <c r="R146" s="53">
        <f t="shared" si="319"/>
        <v>0</v>
      </c>
      <c r="S146" s="53">
        <f t="shared" si="319"/>
        <v>0</v>
      </c>
      <c r="T146" s="53">
        <f t="shared" si="319"/>
        <v>0</v>
      </c>
      <c r="U146" s="53">
        <f t="shared" si="319"/>
        <v>0</v>
      </c>
      <c r="V146" s="53">
        <f t="shared" si="319"/>
        <v>0</v>
      </c>
      <c r="W146" s="53">
        <f t="shared" si="319"/>
        <v>0</v>
      </c>
    </row>
    <row r="147" spans="1:23" ht="21" customHeight="1" x14ac:dyDescent="0.4">
      <c r="A147" s="109">
        <f>'Характеристика объектов'!A37</f>
        <v>22</v>
      </c>
      <c r="B147" s="112" t="str">
        <f>'Характеристика объектов'!B37</f>
        <v>Гончаровское 
сельское поселение</v>
      </c>
      <c r="C147" s="112" t="s">
        <v>362</v>
      </c>
      <c r="D147" s="117" t="s">
        <v>22</v>
      </c>
      <c r="E147" s="118"/>
      <c r="F147" s="53">
        <f>I147+L147+O147+R147+U147</f>
        <v>41785.880000000005</v>
      </c>
      <c r="G147" s="53">
        <f t="shared" ref="G147:G176" si="320">J147+M147+P147+S147+V147</f>
        <v>0</v>
      </c>
      <c r="H147" s="53">
        <f>K147+N147+Q147+T147+W147</f>
        <v>41785.880000000005</v>
      </c>
      <c r="I147" s="53">
        <f>SUM(I148:I151)</f>
        <v>41785.880000000005</v>
      </c>
      <c r="J147" s="53">
        <f t="shared" ref="J147:K147" si="321">SUM(J148:J151)</f>
        <v>0</v>
      </c>
      <c r="K147" s="53">
        <f t="shared" si="321"/>
        <v>41785.880000000005</v>
      </c>
      <c r="L147" s="53">
        <f>SUM(L148:L151)</f>
        <v>0</v>
      </c>
      <c r="M147" s="53">
        <f t="shared" ref="M147:N147" si="322">SUM(M148:M151)</f>
        <v>0</v>
      </c>
      <c r="N147" s="53">
        <f t="shared" si="322"/>
        <v>0</v>
      </c>
      <c r="O147" s="53">
        <f>SUM(O148:O151)</f>
        <v>0</v>
      </c>
      <c r="P147" s="53">
        <f t="shared" ref="P147" si="323">SUM(P148:P151)</f>
        <v>0</v>
      </c>
      <c r="Q147" s="53">
        <f>SUM(Q148:Q151)</f>
        <v>0</v>
      </c>
      <c r="R147" s="53">
        <f>SUM(R148:R151)</f>
        <v>0</v>
      </c>
      <c r="S147" s="53">
        <f t="shared" ref="S147:T147" si="324">SUM(S148:S151)</f>
        <v>0</v>
      </c>
      <c r="T147" s="53">
        <f t="shared" si="324"/>
        <v>0</v>
      </c>
      <c r="U147" s="53">
        <f>SUM(U148:U151)</f>
        <v>0</v>
      </c>
      <c r="V147" s="53">
        <f>SUM(V148:V151)</f>
        <v>0</v>
      </c>
      <c r="W147" s="53">
        <f t="shared" ref="W147" si="325">SUM(W148:W151)</f>
        <v>0</v>
      </c>
    </row>
    <row r="148" spans="1:23" ht="21" customHeight="1" x14ac:dyDescent="0.4">
      <c r="A148" s="110"/>
      <c r="B148" s="113"/>
      <c r="C148" s="113"/>
      <c r="D148" s="109" t="s">
        <v>293</v>
      </c>
      <c r="E148" s="58" t="s">
        <v>24</v>
      </c>
      <c r="F148" s="53">
        <f t="shared" ref="F148:F151" si="326">I148+L148+O148+R148+U148</f>
        <v>17758</v>
      </c>
      <c r="G148" s="53">
        <f t="shared" si="320"/>
        <v>0</v>
      </c>
      <c r="H148" s="53">
        <f t="shared" ref="H148:H151" si="327">K148+N148+Q148+T148+W148</f>
        <v>17758</v>
      </c>
      <c r="I148" s="53">
        <f>SUM(J148:K148)</f>
        <v>17758</v>
      </c>
      <c r="J148" s="53">
        <v>0</v>
      </c>
      <c r="K148" s="53">
        <v>17758</v>
      </c>
      <c r="L148" s="53">
        <f>SUM(M148:N148)</f>
        <v>0</v>
      </c>
      <c r="M148" s="53">
        <v>0</v>
      </c>
      <c r="N148" s="53"/>
      <c r="O148" s="53">
        <f>SUM(P148:Q148)</f>
        <v>0</v>
      </c>
      <c r="P148" s="53">
        <v>0</v>
      </c>
      <c r="Q148" s="53">
        <v>0</v>
      </c>
      <c r="R148" s="53">
        <f>SUM(S148:T148)</f>
        <v>0</v>
      </c>
      <c r="S148" s="53">
        <v>0</v>
      </c>
      <c r="T148" s="53">
        <v>0</v>
      </c>
      <c r="U148" s="53">
        <f>SUM(V148:W148)</f>
        <v>0</v>
      </c>
      <c r="V148" s="53">
        <v>0</v>
      </c>
      <c r="W148" s="53">
        <v>0</v>
      </c>
    </row>
    <row r="149" spans="1:23" ht="21" customHeight="1" x14ac:dyDescent="0.4">
      <c r="A149" s="110"/>
      <c r="B149" s="113"/>
      <c r="C149" s="113"/>
      <c r="D149" s="119"/>
      <c r="E149" s="58" t="s">
        <v>25</v>
      </c>
      <c r="F149" s="53">
        <f t="shared" si="326"/>
        <v>17061.61</v>
      </c>
      <c r="G149" s="53">
        <f t="shared" si="320"/>
        <v>0</v>
      </c>
      <c r="H149" s="53">
        <f t="shared" si="327"/>
        <v>17061.61</v>
      </c>
      <c r="I149" s="53">
        <f>SUM(J149:K149)</f>
        <v>17061.61</v>
      </c>
      <c r="J149" s="53">
        <v>0</v>
      </c>
      <c r="K149" s="53">
        <v>17061.61</v>
      </c>
      <c r="L149" s="53">
        <f t="shared" ref="L149:L150" si="328">SUM(M149:N149)</f>
        <v>0</v>
      </c>
      <c r="M149" s="53">
        <v>0</v>
      </c>
      <c r="N149" s="53"/>
      <c r="O149" s="53">
        <f>SUM(P149:Q149)</f>
        <v>0</v>
      </c>
      <c r="P149" s="53">
        <v>0</v>
      </c>
      <c r="Q149" s="53">
        <v>0</v>
      </c>
      <c r="R149" s="53">
        <f t="shared" ref="R149:R151" si="329">SUM(S149:T149)</f>
        <v>0</v>
      </c>
      <c r="S149" s="53">
        <v>0</v>
      </c>
      <c r="T149" s="53">
        <v>0</v>
      </c>
      <c r="U149" s="53">
        <f t="shared" ref="U149:U151" si="330">SUM(V149:W149)</f>
        <v>0</v>
      </c>
      <c r="V149" s="53">
        <v>0</v>
      </c>
      <c r="W149" s="53">
        <v>0</v>
      </c>
    </row>
    <row r="150" spans="1:23" ht="21" customHeight="1" x14ac:dyDescent="0.4">
      <c r="A150" s="110"/>
      <c r="B150" s="113"/>
      <c r="C150" s="113"/>
      <c r="D150" s="119"/>
      <c r="E150" s="58" t="s">
        <v>26</v>
      </c>
      <c r="F150" s="53">
        <f t="shared" si="326"/>
        <v>0</v>
      </c>
      <c r="G150" s="53">
        <f t="shared" si="320"/>
        <v>0</v>
      </c>
      <c r="H150" s="53">
        <f t="shared" si="327"/>
        <v>0</v>
      </c>
      <c r="I150" s="53">
        <f t="shared" ref="I150:I151" si="331">SUM(J150:K150)</f>
        <v>0</v>
      </c>
      <c r="J150" s="53">
        <v>0</v>
      </c>
      <c r="K150" s="53">
        <v>0</v>
      </c>
      <c r="L150" s="53">
        <f t="shared" si="328"/>
        <v>0</v>
      </c>
      <c r="M150" s="53">
        <v>0</v>
      </c>
      <c r="N150" s="53">
        <v>0</v>
      </c>
      <c r="O150" s="53">
        <f t="shared" ref="O150:O151" si="332">SUM(P150:Q150)</f>
        <v>0</v>
      </c>
      <c r="P150" s="53">
        <v>0</v>
      </c>
      <c r="Q150" s="53">
        <v>0</v>
      </c>
      <c r="R150" s="53">
        <f t="shared" si="329"/>
        <v>0</v>
      </c>
      <c r="S150" s="53">
        <v>0</v>
      </c>
      <c r="T150" s="53">
        <v>0</v>
      </c>
      <c r="U150" s="53">
        <f t="shared" si="330"/>
        <v>0</v>
      </c>
      <c r="V150" s="53">
        <v>0</v>
      </c>
      <c r="W150" s="53">
        <v>0</v>
      </c>
    </row>
    <row r="151" spans="1:23" ht="21" customHeight="1" x14ac:dyDescent="0.4">
      <c r="A151" s="111"/>
      <c r="B151" s="114"/>
      <c r="C151" s="114"/>
      <c r="D151" s="120"/>
      <c r="E151" s="58" t="s">
        <v>27</v>
      </c>
      <c r="F151" s="53">
        <f t="shared" si="326"/>
        <v>6966.27</v>
      </c>
      <c r="G151" s="53">
        <f t="shared" si="320"/>
        <v>0</v>
      </c>
      <c r="H151" s="53">
        <f t="shared" si="327"/>
        <v>6966.27</v>
      </c>
      <c r="I151" s="53">
        <f t="shared" si="331"/>
        <v>6966.27</v>
      </c>
      <c r="J151" s="53">
        <v>0</v>
      </c>
      <c r="K151" s="53">
        <v>6966.27</v>
      </c>
      <c r="L151" s="53">
        <v>0</v>
      </c>
      <c r="M151" s="53">
        <v>0</v>
      </c>
      <c r="N151" s="53">
        <v>0</v>
      </c>
      <c r="O151" s="53">
        <f t="shared" si="332"/>
        <v>0</v>
      </c>
      <c r="P151" s="53">
        <v>0</v>
      </c>
      <c r="Q151" s="53">
        <v>0</v>
      </c>
      <c r="R151" s="53">
        <f t="shared" si="329"/>
        <v>0</v>
      </c>
      <c r="S151" s="53">
        <v>0</v>
      </c>
      <c r="T151" s="53">
        <v>0</v>
      </c>
      <c r="U151" s="53">
        <f t="shared" si="330"/>
        <v>0</v>
      </c>
      <c r="V151" s="53">
        <v>0</v>
      </c>
      <c r="W151" s="53">
        <v>0</v>
      </c>
    </row>
    <row r="152" spans="1:23" ht="21" customHeight="1" x14ac:dyDescent="0.4">
      <c r="A152" s="109">
        <f>'Характеристика объектов'!A38</f>
        <v>23</v>
      </c>
      <c r="B152" s="112" t="str">
        <f>'Характеристика объектов'!B38</f>
        <v>Красносельское 
сельское поселение</v>
      </c>
      <c r="C152" s="112" t="str">
        <f>'Характеристика объектов'!C38</f>
        <v>Капитальный ремонт водопроводных сетей в п. Кирпичное: от скважин 
№ 3251, № 2988 до станции обезжелезивания</v>
      </c>
      <c r="D152" s="117" t="s">
        <v>22</v>
      </c>
      <c r="E152" s="118"/>
      <c r="F152" s="53">
        <f>I152+L152+O152+R152+U152</f>
        <v>51071.63</v>
      </c>
      <c r="G152" s="53">
        <f t="shared" si="320"/>
        <v>0</v>
      </c>
      <c r="H152" s="53">
        <f>K152+N152+Q152+T152+W152</f>
        <v>51071.63</v>
      </c>
      <c r="I152" s="53">
        <f>SUM(I153:I156)</f>
        <v>51071.63</v>
      </c>
      <c r="J152" s="53">
        <f t="shared" ref="J152:K152" si="333">SUM(J153:J156)</f>
        <v>0</v>
      </c>
      <c r="K152" s="53">
        <f t="shared" si="333"/>
        <v>51071.63</v>
      </c>
      <c r="L152" s="53">
        <f>SUM(L153:L156)</f>
        <v>0</v>
      </c>
      <c r="M152" s="53">
        <f t="shared" ref="M152:N152" si="334">SUM(M153:M156)</f>
        <v>0</v>
      </c>
      <c r="N152" s="53">
        <f t="shared" si="334"/>
        <v>0</v>
      </c>
      <c r="O152" s="53">
        <f>SUM(O153:O156)</f>
        <v>0</v>
      </c>
      <c r="P152" s="53">
        <f t="shared" ref="P152" si="335">SUM(P153:P156)</f>
        <v>0</v>
      </c>
      <c r="Q152" s="53">
        <f>SUM(Q153:Q156)</f>
        <v>0</v>
      </c>
      <c r="R152" s="53">
        <f>SUM(R153:R156)</f>
        <v>0</v>
      </c>
      <c r="S152" s="53">
        <f t="shared" ref="S152:T152" si="336">SUM(S153:S156)</f>
        <v>0</v>
      </c>
      <c r="T152" s="53">
        <f t="shared" si="336"/>
        <v>0</v>
      </c>
      <c r="U152" s="53">
        <f>SUM(U153:U156)</f>
        <v>0</v>
      </c>
      <c r="V152" s="53">
        <f>SUM(V153:V156)</f>
        <v>0</v>
      </c>
      <c r="W152" s="53">
        <f t="shared" ref="W152" si="337">SUM(W153:W156)</f>
        <v>0</v>
      </c>
    </row>
    <row r="153" spans="1:23" ht="21" customHeight="1" x14ac:dyDescent="0.4">
      <c r="A153" s="110"/>
      <c r="B153" s="113"/>
      <c r="C153" s="113"/>
      <c r="D153" s="109" t="s">
        <v>293</v>
      </c>
      <c r="E153" s="58" t="s">
        <v>24</v>
      </c>
      <c r="F153" s="53">
        <f t="shared" ref="F153:F156" si="338">I153+L153+O153+R153+U153</f>
        <v>21705</v>
      </c>
      <c r="G153" s="53">
        <f t="shared" si="320"/>
        <v>0</v>
      </c>
      <c r="H153" s="53">
        <f t="shared" ref="H153:H156" si="339">K153+N153+Q153+T153+W153</f>
        <v>21705</v>
      </c>
      <c r="I153" s="53">
        <f>SUM(J153:K153)</f>
        <v>21705</v>
      </c>
      <c r="J153" s="53">
        <v>0</v>
      </c>
      <c r="K153" s="53">
        <v>21705</v>
      </c>
      <c r="L153" s="53">
        <f>SUM(M153:N153)</f>
        <v>0</v>
      </c>
      <c r="M153" s="53">
        <v>0</v>
      </c>
      <c r="N153" s="53"/>
      <c r="O153" s="53">
        <f>SUM(P153:Q153)</f>
        <v>0</v>
      </c>
      <c r="P153" s="53">
        <v>0</v>
      </c>
      <c r="Q153" s="53">
        <v>0</v>
      </c>
      <c r="R153" s="53">
        <f>SUM(S153:T153)</f>
        <v>0</v>
      </c>
      <c r="S153" s="53">
        <v>0</v>
      </c>
      <c r="T153" s="53">
        <v>0</v>
      </c>
      <c r="U153" s="53">
        <f>SUM(V153:W153)</f>
        <v>0</v>
      </c>
      <c r="V153" s="53">
        <v>0</v>
      </c>
      <c r="W153" s="53">
        <v>0</v>
      </c>
    </row>
    <row r="154" spans="1:23" ht="21" customHeight="1" x14ac:dyDescent="0.4">
      <c r="A154" s="110"/>
      <c r="B154" s="113"/>
      <c r="C154" s="113"/>
      <c r="D154" s="119"/>
      <c r="E154" s="58" t="s">
        <v>25</v>
      </c>
      <c r="F154" s="53">
        <f t="shared" si="338"/>
        <v>20853.82</v>
      </c>
      <c r="G154" s="53">
        <f t="shared" si="320"/>
        <v>0</v>
      </c>
      <c r="H154" s="53">
        <f t="shared" si="339"/>
        <v>20853.82</v>
      </c>
      <c r="I154" s="53">
        <f>SUM(J154:K154)</f>
        <v>20853.82</v>
      </c>
      <c r="J154" s="53">
        <v>0</v>
      </c>
      <c r="K154" s="53">
        <v>20853.82</v>
      </c>
      <c r="L154" s="53">
        <f t="shared" ref="L154:L155" si="340">SUM(M154:N154)</f>
        <v>0</v>
      </c>
      <c r="M154" s="53">
        <v>0</v>
      </c>
      <c r="N154" s="53"/>
      <c r="O154" s="53">
        <f>SUM(P154:Q154)</f>
        <v>0</v>
      </c>
      <c r="P154" s="53">
        <v>0</v>
      </c>
      <c r="Q154" s="53">
        <v>0</v>
      </c>
      <c r="R154" s="53">
        <f t="shared" ref="R154:R156" si="341">SUM(S154:T154)</f>
        <v>0</v>
      </c>
      <c r="S154" s="53">
        <v>0</v>
      </c>
      <c r="T154" s="53">
        <v>0</v>
      </c>
      <c r="U154" s="53">
        <f t="shared" ref="U154:U156" si="342">SUM(V154:W154)</f>
        <v>0</v>
      </c>
      <c r="V154" s="53">
        <v>0</v>
      </c>
      <c r="W154" s="53">
        <v>0</v>
      </c>
    </row>
    <row r="155" spans="1:23" ht="21" customHeight="1" x14ac:dyDescent="0.4">
      <c r="A155" s="110"/>
      <c r="B155" s="113"/>
      <c r="C155" s="113"/>
      <c r="D155" s="119"/>
      <c r="E155" s="58" t="s">
        <v>26</v>
      </c>
      <c r="F155" s="53">
        <f t="shared" si="338"/>
        <v>0</v>
      </c>
      <c r="G155" s="53">
        <f t="shared" si="320"/>
        <v>0</v>
      </c>
      <c r="H155" s="53">
        <f t="shared" si="339"/>
        <v>0</v>
      </c>
      <c r="I155" s="53">
        <f t="shared" ref="I155:I156" si="343">SUM(J155:K155)</f>
        <v>0</v>
      </c>
      <c r="J155" s="53">
        <v>0</v>
      </c>
      <c r="K155" s="53">
        <v>0</v>
      </c>
      <c r="L155" s="53">
        <f t="shared" si="340"/>
        <v>0</v>
      </c>
      <c r="M155" s="53">
        <v>0</v>
      </c>
      <c r="N155" s="53">
        <v>0</v>
      </c>
      <c r="O155" s="53">
        <f t="shared" ref="O155:O156" si="344">SUM(P155:Q155)</f>
        <v>0</v>
      </c>
      <c r="P155" s="53">
        <v>0</v>
      </c>
      <c r="Q155" s="53">
        <v>0</v>
      </c>
      <c r="R155" s="53">
        <f t="shared" si="341"/>
        <v>0</v>
      </c>
      <c r="S155" s="53">
        <v>0</v>
      </c>
      <c r="T155" s="53">
        <v>0</v>
      </c>
      <c r="U155" s="53">
        <f t="shared" si="342"/>
        <v>0</v>
      </c>
      <c r="V155" s="53">
        <v>0</v>
      </c>
      <c r="W155" s="53">
        <v>0</v>
      </c>
    </row>
    <row r="156" spans="1:23" ht="21" customHeight="1" x14ac:dyDescent="0.4">
      <c r="A156" s="111"/>
      <c r="B156" s="114"/>
      <c r="C156" s="114"/>
      <c r="D156" s="120"/>
      <c r="E156" s="58" t="s">
        <v>27</v>
      </c>
      <c r="F156" s="53">
        <f t="shared" si="338"/>
        <v>8512.81</v>
      </c>
      <c r="G156" s="53">
        <f t="shared" si="320"/>
        <v>0</v>
      </c>
      <c r="H156" s="53">
        <f t="shared" si="339"/>
        <v>8512.81</v>
      </c>
      <c r="I156" s="53">
        <f t="shared" si="343"/>
        <v>8512.81</v>
      </c>
      <c r="J156" s="53">
        <v>0</v>
      </c>
      <c r="K156" s="53">
        <v>8512.81</v>
      </c>
      <c r="L156" s="53">
        <v>0</v>
      </c>
      <c r="M156" s="53">
        <v>0</v>
      </c>
      <c r="N156" s="53">
        <v>0</v>
      </c>
      <c r="O156" s="53">
        <f t="shared" si="344"/>
        <v>0</v>
      </c>
      <c r="P156" s="53">
        <v>0</v>
      </c>
      <c r="Q156" s="53">
        <v>0</v>
      </c>
      <c r="R156" s="53">
        <f t="shared" si="341"/>
        <v>0</v>
      </c>
      <c r="S156" s="53">
        <v>0</v>
      </c>
      <c r="T156" s="53">
        <v>0</v>
      </c>
      <c r="U156" s="53">
        <f t="shared" si="342"/>
        <v>0</v>
      </c>
      <c r="V156" s="53">
        <v>0</v>
      </c>
      <c r="W156" s="53">
        <v>0</v>
      </c>
    </row>
    <row r="157" spans="1:23" ht="21" customHeight="1" x14ac:dyDescent="0.4">
      <c r="A157" s="109">
        <f>'Характеристика объектов'!A39</f>
        <v>24</v>
      </c>
      <c r="B157" s="112" t="str">
        <f>'Характеристика объектов'!B39</f>
        <v>Первомайское сельское поселение</v>
      </c>
      <c r="C157" s="112" t="str">
        <f>'Характеристика объектов'!C39</f>
        <v>Капитальный ремонт водопроводных сетей в  п. Первомайское: от скважины (кирпичная) до ул. Советская</v>
      </c>
      <c r="D157" s="117" t="s">
        <v>22</v>
      </c>
      <c r="E157" s="118"/>
      <c r="F157" s="53">
        <f>I157+L157+O157+R157+U157</f>
        <v>15476.2</v>
      </c>
      <c r="G157" s="53">
        <f t="shared" si="320"/>
        <v>0</v>
      </c>
      <c r="H157" s="53">
        <f>K157+N157+Q157+T157+W157</f>
        <v>15476.2</v>
      </c>
      <c r="I157" s="53">
        <f>SUM(I158:I161)</f>
        <v>0</v>
      </c>
      <c r="J157" s="53">
        <f t="shared" ref="J157:K157" si="345">SUM(J158:J161)</f>
        <v>0</v>
      </c>
      <c r="K157" s="53">
        <f t="shared" si="345"/>
        <v>0</v>
      </c>
      <c r="L157" s="53">
        <f>SUM(L158:L161)</f>
        <v>15476.2</v>
      </c>
      <c r="M157" s="53">
        <f t="shared" ref="M157:N157" si="346">SUM(M158:M161)</f>
        <v>0</v>
      </c>
      <c r="N157" s="53">
        <f t="shared" si="346"/>
        <v>15476.2</v>
      </c>
      <c r="O157" s="53">
        <f>SUM(O158:O161)</f>
        <v>0</v>
      </c>
      <c r="P157" s="53">
        <f t="shared" ref="P157" si="347">SUM(P158:P161)</f>
        <v>0</v>
      </c>
      <c r="Q157" s="53">
        <f>SUM(Q158:Q161)</f>
        <v>0</v>
      </c>
      <c r="R157" s="53">
        <f>SUM(R158:R161)</f>
        <v>0</v>
      </c>
      <c r="S157" s="53">
        <f t="shared" ref="S157:T157" si="348">SUM(S158:S161)</f>
        <v>0</v>
      </c>
      <c r="T157" s="53">
        <f t="shared" si="348"/>
        <v>0</v>
      </c>
      <c r="U157" s="53">
        <f>SUM(U158:U161)</f>
        <v>0</v>
      </c>
      <c r="V157" s="53">
        <f>SUM(V158:V161)</f>
        <v>0</v>
      </c>
      <c r="W157" s="53">
        <f t="shared" ref="W157" si="349">SUM(W158:W161)</f>
        <v>0</v>
      </c>
    </row>
    <row r="158" spans="1:23" ht="21" customHeight="1" x14ac:dyDescent="0.4">
      <c r="A158" s="110"/>
      <c r="B158" s="113"/>
      <c r="C158" s="113"/>
      <c r="D158" s="109" t="s">
        <v>293</v>
      </c>
      <c r="E158" s="58" t="s">
        <v>24</v>
      </c>
      <c r="F158" s="53">
        <f t="shared" ref="F158:F161" si="350">I158+L158+O158+R158+U158</f>
        <v>6577</v>
      </c>
      <c r="G158" s="53">
        <f t="shared" si="320"/>
        <v>0</v>
      </c>
      <c r="H158" s="53">
        <f t="shared" ref="H158:H161" si="351">K158+N158+Q158+T158+W158</f>
        <v>6577</v>
      </c>
      <c r="I158" s="53">
        <f>SUM(J158:K158)</f>
        <v>0</v>
      </c>
      <c r="J158" s="53">
        <v>0</v>
      </c>
      <c r="K158" s="53"/>
      <c r="L158" s="53">
        <f>SUM(M158:N158)</f>
        <v>6577</v>
      </c>
      <c r="M158" s="53">
        <v>0</v>
      </c>
      <c r="N158" s="53">
        <v>6577</v>
      </c>
      <c r="O158" s="53">
        <f>SUM(P158:Q158)</f>
        <v>0</v>
      </c>
      <c r="P158" s="53">
        <v>0</v>
      </c>
      <c r="Q158" s="53">
        <v>0</v>
      </c>
      <c r="R158" s="53">
        <f>SUM(S158:T158)</f>
        <v>0</v>
      </c>
      <c r="S158" s="53">
        <v>0</v>
      </c>
      <c r="T158" s="53">
        <v>0</v>
      </c>
      <c r="U158" s="53">
        <f>SUM(V158:W158)</f>
        <v>0</v>
      </c>
      <c r="V158" s="53">
        <v>0</v>
      </c>
      <c r="W158" s="53">
        <v>0</v>
      </c>
    </row>
    <row r="159" spans="1:23" ht="21" customHeight="1" x14ac:dyDescent="0.4">
      <c r="A159" s="110"/>
      <c r="B159" s="113"/>
      <c r="C159" s="113"/>
      <c r="D159" s="119"/>
      <c r="E159" s="58" t="s">
        <v>25</v>
      </c>
      <c r="F159" s="53">
        <f t="shared" si="350"/>
        <v>6319.08</v>
      </c>
      <c r="G159" s="53">
        <f t="shared" si="320"/>
        <v>0</v>
      </c>
      <c r="H159" s="53">
        <f t="shared" si="351"/>
        <v>6319.08</v>
      </c>
      <c r="I159" s="53">
        <f>SUM(J159:K159)</f>
        <v>0</v>
      </c>
      <c r="J159" s="53">
        <v>0</v>
      </c>
      <c r="K159" s="53"/>
      <c r="L159" s="53">
        <f t="shared" ref="L159:L161" si="352">SUM(M159:N159)</f>
        <v>6319.08</v>
      </c>
      <c r="M159" s="53">
        <v>0</v>
      </c>
      <c r="N159" s="53">
        <v>6319.08</v>
      </c>
      <c r="O159" s="53">
        <f>SUM(P159:Q159)</f>
        <v>0</v>
      </c>
      <c r="P159" s="53">
        <v>0</v>
      </c>
      <c r="Q159" s="53">
        <v>0</v>
      </c>
      <c r="R159" s="53">
        <f t="shared" ref="R159:R161" si="353">SUM(S159:T159)</f>
        <v>0</v>
      </c>
      <c r="S159" s="53">
        <v>0</v>
      </c>
      <c r="T159" s="53">
        <v>0</v>
      </c>
      <c r="U159" s="53">
        <f t="shared" ref="U159:U161" si="354">SUM(V159:W159)</f>
        <v>0</v>
      </c>
      <c r="V159" s="53">
        <v>0</v>
      </c>
      <c r="W159" s="53">
        <v>0</v>
      </c>
    </row>
    <row r="160" spans="1:23" ht="21" customHeight="1" x14ac:dyDescent="0.4">
      <c r="A160" s="110"/>
      <c r="B160" s="113"/>
      <c r="C160" s="113"/>
      <c r="D160" s="119"/>
      <c r="E160" s="58" t="s">
        <v>26</v>
      </c>
      <c r="F160" s="53">
        <f t="shared" si="350"/>
        <v>0</v>
      </c>
      <c r="G160" s="53">
        <f t="shared" si="320"/>
        <v>0</v>
      </c>
      <c r="H160" s="53">
        <f t="shared" si="351"/>
        <v>0</v>
      </c>
      <c r="I160" s="53">
        <f t="shared" ref="I160" si="355">SUM(J160:K160)</f>
        <v>0</v>
      </c>
      <c r="J160" s="53">
        <v>0</v>
      </c>
      <c r="K160" s="53">
        <v>0</v>
      </c>
      <c r="L160" s="53">
        <f t="shared" si="352"/>
        <v>0</v>
      </c>
      <c r="M160" s="53">
        <v>0</v>
      </c>
      <c r="N160" s="53">
        <v>0</v>
      </c>
      <c r="O160" s="53">
        <f t="shared" ref="O160:O161" si="356">SUM(P160:Q160)</f>
        <v>0</v>
      </c>
      <c r="P160" s="53">
        <v>0</v>
      </c>
      <c r="Q160" s="53">
        <v>0</v>
      </c>
      <c r="R160" s="53">
        <f t="shared" si="353"/>
        <v>0</v>
      </c>
      <c r="S160" s="53">
        <v>0</v>
      </c>
      <c r="T160" s="53">
        <v>0</v>
      </c>
      <c r="U160" s="53">
        <f t="shared" si="354"/>
        <v>0</v>
      </c>
      <c r="V160" s="53">
        <v>0</v>
      </c>
      <c r="W160" s="53">
        <v>0</v>
      </c>
    </row>
    <row r="161" spans="1:23" ht="21" customHeight="1" x14ac:dyDescent="0.4">
      <c r="A161" s="111"/>
      <c r="B161" s="114"/>
      <c r="C161" s="114"/>
      <c r="D161" s="120"/>
      <c r="E161" s="58" t="s">
        <v>27</v>
      </c>
      <c r="F161" s="53">
        <f t="shared" si="350"/>
        <v>2580.12</v>
      </c>
      <c r="G161" s="53">
        <f t="shared" si="320"/>
        <v>0</v>
      </c>
      <c r="H161" s="53">
        <f t="shared" si="351"/>
        <v>2580.12</v>
      </c>
      <c r="I161" s="53">
        <v>0</v>
      </c>
      <c r="J161" s="53">
        <v>0</v>
      </c>
      <c r="K161" s="53">
        <v>0</v>
      </c>
      <c r="L161" s="53">
        <f t="shared" si="352"/>
        <v>2580.12</v>
      </c>
      <c r="M161" s="53">
        <v>0</v>
      </c>
      <c r="N161" s="53">
        <v>2580.12</v>
      </c>
      <c r="O161" s="53">
        <f t="shared" si="356"/>
        <v>0</v>
      </c>
      <c r="P161" s="53">
        <v>0</v>
      </c>
      <c r="Q161" s="53">
        <v>0</v>
      </c>
      <c r="R161" s="53">
        <f t="shared" si="353"/>
        <v>0</v>
      </c>
      <c r="S161" s="53">
        <v>0</v>
      </c>
      <c r="T161" s="53">
        <v>0</v>
      </c>
      <c r="U161" s="53">
        <f t="shared" si="354"/>
        <v>0</v>
      </c>
      <c r="V161" s="53">
        <v>0</v>
      </c>
      <c r="W161" s="53">
        <v>0</v>
      </c>
    </row>
    <row r="162" spans="1:23" ht="21" customHeight="1" x14ac:dyDescent="0.4">
      <c r="A162" s="109">
        <f>'Характеристика объектов'!A40</f>
        <v>25</v>
      </c>
      <c r="B162" s="112" t="str">
        <f>'Характеристика объектов'!B40</f>
        <v>Полянское сельское поселение</v>
      </c>
      <c r="C162" s="112" t="str">
        <f>'Характеристика объектов'!C40</f>
        <v xml:space="preserve">Капитальный ремонт водопроводных сетей в п. Семиозерье: от скважины 
(на территории карьероуправления) 
до поселка    </v>
      </c>
      <c r="D162" s="117" t="s">
        <v>22</v>
      </c>
      <c r="E162" s="118"/>
      <c r="F162" s="53">
        <f>I162+L162+O162+R162+U162</f>
        <v>15476.2</v>
      </c>
      <c r="G162" s="53">
        <f t="shared" si="320"/>
        <v>0</v>
      </c>
      <c r="H162" s="53">
        <f>K162+N162+Q162+T162+W162</f>
        <v>15476.2</v>
      </c>
      <c r="I162" s="53">
        <f>SUM(I163:I166)</f>
        <v>0</v>
      </c>
      <c r="J162" s="53">
        <f t="shared" ref="J162:K162" si="357">SUM(J163:J166)</f>
        <v>0</v>
      </c>
      <c r="K162" s="53">
        <f t="shared" si="357"/>
        <v>0</v>
      </c>
      <c r="L162" s="53">
        <f>SUM(L163:L166)</f>
        <v>15476.2</v>
      </c>
      <c r="M162" s="53">
        <f t="shared" ref="M162:N162" si="358">SUM(M163:M166)</f>
        <v>0</v>
      </c>
      <c r="N162" s="53">
        <f t="shared" si="358"/>
        <v>15476.2</v>
      </c>
      <c r="O162" s="53">
        <f>SUM(O163:O166)</f>
        <v>0</v>
      </c>
      <c r="P162" s="53">
        <f t="shared" ref="P162" si="359">SUM(P163:P166)</f>
        <v>0</v>
      </c>
      <c r="Q162" s="53">
        <f>SUM(Q163:Q166)</f>
        <v>0</v>
      </c>
      <c r="R162" s="53">
        <f>SUM(R163:R166)</f>
        <v>0</v>
      </c>
      <c r="S162" s="53">
        <f t="shared" ref="S162:T162" si="360">SUM(S163:S166)</f>
        <v>0</v>
      </c>
      <c r="T162" s="53">
        <f t="shared" si="360"/>
        <v>0</v>
      </c>
      <c r="U162" s="53">
        <f>SUM(U163:U166)</f>
        <v>0</v>
      </c>
      <c r="V162" s="53">
        <f>SUM(V163:V166)</f>
        <v>0</v>
      </c>
      <c r="W162" s="53">
        <f t="shared" ref="W162" si="361">SUM(W163:W166)</f>
        <v>0</v>
      </c>
    </row>
    <row r="163" spans="1:23" ht="21" customHeight="1" x14ac:dyDescent="0.4">
      <c r="A163" s="110"/>
      <c r="B163" s="113"/>
      <c r="C163" s="113"/>
      <c r="D163" s="109" t="s">
        <v>293</v>
      </c>
      <c r="E163" s="58" t="s">
        <v>24</v>
      </c>
      <c r="F163" s="53">
        <f t="shared" ref="F163:F166" si="362">I163+L163+O163+R163+U163</f>
        <v>6577</v>
      </c>
      <c r="G163" s="53">
        <f t="shared" si="320"/>
        <v>0</v>
      </c>
      <c r="H163" s="53">
        <f t="shared" ref="H163:H166" si="363">K163+N163+Q163+T163+W163</f>
        <v>6577</v>
      </c>
      <c r="I163" s="53">
        <f>SUM(J163:K163)</f>
        <v>0</v>
      </c>
      <c r="J163" s="53">
        <v>0</v>
      </c>
      <c r="K163" s="53"/>
      <c r="L163" s="53">
        <f>SUM(M163:N163)</f>
        <v>6577</v>
      </c>
      <c r="M163" s="53">
        <v>0</v>
      </c>
      <c r="N163" s="53">
        <v>6577</v>
      </c>
      <c r="O163" s="53">
        <f>SUM(P163:Q163)</f>
        <v>0</v>
      </c>
      <c r="P163" s="53">
        <v>0</v>
      </c>
      <c r="Q163" s="53">
        <v>0</v>
      </c>
      <c r="R163" s="53">
        <f>SUM(S163:T163)</f>
        <v>0</v>
      </c>
      <c r="S163" s="53">
        <v>0</v>
      </c>
      <c r="T163" s="53">
        <v>0</v>
      </c>
      <c r="U163" s="53">
        <f>SUM(V163:W163)</f>
        <v>0</v>
      </c>
      <c r="V163" s="53">
        <v>0</v>
      </c>
      <c r="W163" s="53">
        <v>0</v>
      </c>
    </row>
    <row r="164" spans="1:23" ht="21" customHeight="1" x14ac:dyDescent="0.4">
      <c r="A164" s="110"/>
      <c r="B164" s="113"/>
      <c r="C164" s="113"/>
      <c r="D164" s="119"/>
      <c r="E164" s="58" t="s">
        <v>25</v>
      </c>
      <c r="F164" s="53">
        <f t="shared" si="362"/>
        <v>6319.08</v>
      </c>
      <c r="G164" s="53">
        <f t="shared" si="320"/>
        <v>0</v>
      </c>
      <c r="H164" s="53">
        <f t="shared" si="363"/>
        <v>6319.08</v>
      </c>
      <c r="I164" s="53">
        <f>SUM(J164:K164)</f>
        <v>0</v>
      </c>
      <c r="J164" s="53">
        <v>0</v>
      </c>
      <c r="K164" s="53"/>
      <c r="L164" s="53">
        <f t="shared" ref="L164:L166" si="364">SUM(M164:N164)</f>
        <v>6319.08</v>
      </c>
      <c r="M164" s="53">
        <v>0</v>
      </c>
      <c r="N164" s="53">
        <v>6319.08</v>
      </c>
      <c r="O164" s="53">
        <f>SUM(P164:Q164)</f>
        <v>0</v>
      </c>
      <c r="P164" s="53">
        <v>0</v>
      </c>
      <c r="Q164" s="53">
        <v>0</v>
      </c>
      <c r="R164" s="53">
        <f t="shared" ref="R164:R166" si="365">SUM(S164:T164)</f>
        <v>0</v>
      </c>
      <c r="S164" s="53">
        <v>0</v>
      </c>
      <c r="T164" s="53">
        <v>0</v>
      </c>
      <c r="U164" s="53">
        <f t="shared" ref="U164:U166" si="366">SUM(V164:W164)</f>
        <v>0</v>
      </c>
      <c r="V164" s="53">
        <v>0</v>
      </c>
      <c r="W164" s="53">
        <v>0</v>
      </c>
    </row>
    <row r="165" spans="1:23" ht="21" customHeight="1" x14ac:dyDescent="0.4">
      <c r="A165" s="110"/>
      <c r="B165" s="113"/>
      <c r="C165" s="113"/>
      <c r="D165" s="119"/>
      <c r="E165" s="58" t="s">
        <v>26</v>
      </c>
      <c r="F165" s="53">
        <f t="shared" si="362"/>
        <v>0</v>
      </c>
      <c r="G165" s="53">
        <f t="shared" si="320"/>
        <v>0</v>
      </c>
      <c r="H165" s="53">
        <f t="shared" si="363"/>
        <v>0</v>
      </c>
      <c r="I165" s="53">
        <f t="shared" ref="I165" si="367">SUM(J165:K165)</f>
        <v>0</v>
      </c>
      <c r="J165" s="53">
        <v>0</v>
      </c>
      <c r="K165" s="53">
        <v>0</v>
      </c>
      <c r="L165" s="53">
        <f t="shared" si="364"/>
        <v>0</v>
      </c>
      <c r="M165" s="53">
        <v>0</v>
      </c>
      <c r="N165" s="53">
        <v>0</v>
      </c>
      <c r="O165" s="53">
        <f t="shared" ref="O165:O166" si="368">SUM(P165:Q165)</f>
        <v>0</v>
      </c>
      <c r="P165" s="53">
        <v>0</v>
      </c>
      <c r="Q165" s="53">
        <v>0</v>
      </c>
      <c r="R165" s="53">
        <f t="shared" si="365"/>
        <v>0</v>
      </c>
      <c r="S165" s="53">
        <v>0</v>
      </c>
      <c r="T165" s="53">
        <v>0</v>
      </c>
      <c r="U165" s="53">
        <f t="shared" si="366"/>
        <v>0</v>
      </c>
      <c r="V165" s="53">
        <v>0</v>
      </c>
      <c r="W165" s="53">
        <v>0</v>
      </c>
    </row>
    <row r="166" spans="1:23" ht="21" customHeight="1" x14ac:dyDescent="0.4">
      <c r="A166" s="111"/>
      <c r="B166" s="114"/>
      <c r="C166" s="114"/>
      <c r="D166" s="120"/>
      <c r="E166" s="58" t="s">
        <v>27</v>
      </c>
      <c r="F166" s="53">
        <f t="shared" si="362"/>
        <v>2580.12</v>
      </c>
      <c r="G166" s="53">
        <f t="shared" si="320"/>
        <v>0</v>
      </c>
      <c r="H166" s="53">
        <f t="shared" si="363"/>
        <v>2580.12</v>
      </c>
      <c r="I166" s="53">
        <v>0</v>
      </c>
      <c r="J166" s="53">
        <v>0</v>
      </c>
      <c r="K166" s="53">
        <v>0</v>
      </c>
      <c r="L166" s="53">
        <f t="shared" si="364"/>
        <v>2580.12</v>
      </c>
      <c r="M166" s="53">
        <v>0</v>
      </c>
      <c r="N166" s="53">
        <v>2580.12</v>
      </c>
      <c r="O166" s="53">
        <f t="shared" si="368"/>
        <v>0</v>
      </c>
      <c r="P166" s="53">
        <v>0</v>
      </c>
      <c r="Q166" s="53">
        <v>0</v>
      </c>
      <c r="R166" s="53">
        <f t="shared" si="365"/>
        <v>0</v>
      </c>
      <c r="S166" s="53">
        <v>0</v>
      </c>
      <c r="T166" s="53">
        <v>0</v>
      </c>
      <c r="U166" s="53">
        <f t="shared" si="366"/>
        <v>0</v>
      </c>
      <c r="V166" s="53">
        <v>0</v>
      </c>
      <c r="W166" s="53">
        <v>0</v>
      </c>
    </row>
    <row r="167" spans="1:23" ht="21" customHeight="1" x14ac:dyDescent="0.4">
      <c r="A167" s="109">
        <f>'Характеристика объектов'!A41</f>
        <v>26</v>
      </c>
      <c r="B167" s="112" t="str">
        <f>'Характеристика объектов'!B41</f>
        <v>Рощинское городское поселение</v>
      </c>
      <c r="C167" s="112" t="str">
        <f>'Характеристика объектов'!C41</f>
        <v>Капитальный ремонт магистральной сети Ду 225 мм от ул. Верхнее Рощино, д. 36 
до ул. Круговая, скважина № 27421 (скважина № 5)</v>
      </c>
      <c r="D167" s="117" t="s">
        <v>22</v>
      </c>
      <c r="E167" s="118"/>
      <c r="F167" s="53">
        <f>I167+L167+O167+R167+U167</f>
        <v>49214.319999999992</v>
      </c>
      <c r="G167" s="53">
        <f t="shared" si="320"/>
        <v>0</v>
      </c>
      <c r="H167" s="53">
        <f>K167+N167+Q167+T167+W167</f>
        <v>49214.319999999992</v>
      </c>
      <c r="I167" s="53">
        <f>SUM(I168:I171)</f>
        <v>0</v>
      </c>
      <c r="J167" s="53">
        <f t="shared" ref="J167:K167" si="369">SUM(J168:J171)</f>
        <v>0</v>
      </c>
      <c r="K167" s="53">
        <f t="shared" si="369"/>
        <v>0</v>
      </c>
      <c r="L167" s="53">
        <f>SUM(L168:L171)</f>
        <v>49214.319999999992</v>
      </c>
      <c r="M167" s="53">
        <f t="shared" ref="M167:N167" si="370">SUM(M168:M171)</f>
        <v>0</v>
      </c>
      <c r="N167" s="53">
        <f t="shared" si="370"/>
        <v>49214.319999999992</v>
      </c>
      <c r="O167" s="53">
        <f>SUM(O168:O171)</f>
        <v>0</v>
      </c>
      <c r="P167" s="53">
        <f t="shared" ref="P167" si="371">SUM(P168:P171)</f>
        <v>0</v>
      </c>
      <c r="Q167" s="53">
        <f>SUM(Q168:Q171)</f>
        <v>0</v>
      </c>
      <c r="R167" s="53">
        <f>SUM(R168:R171)</f>
        <v>0</v>
      </c>
      <c r="S167" s="53">
        <f t="shared" ref="S167:T167" si="372">SUM(S168:S171)</f>
        <v>0</v>
      </c>
      <c r="T167" s="53">
        <f t="shared" si="372"/>
        <v>0</v>
      </c>
      <c r="U167" s="53">
        <f>SUM(U168:U171)</f>
        <v>0</v>
      </c>
      <c r="V167" s="53">
        <f>SUM(V168:V171)</f>
        <v>0</v>
      </c>
      <c r="W167" s="53">
        <f t="shared" ref="W167" si="373">SUM(W168:W171)</f>
        <v>0</v>
      </c>
    </row>
    <row r="168" spans="1:23" ht="21" customHeight="1" x14ac:dyDescent="0.4">
      <c r="A168" s="110"/>
      <c r="B168" s="113"/>
      <c r="C168" s="113"/>
      <c r="D168" s="109" t="s">
        <v>293</v>
      </c>
      <c r="E168" s="58" t="s">
        <v>24</v>
      </c>
      <c r="F168" s="53">
        <f t="shared" ref="F168:F171" si="374">I168+L168+O168+R168+U168</f>
        <v>20916</v>
      </c>
      <c r="G168" s="53">
        <f t="shared" si="320"/>
        <v>0</v>
      </c>
      <c r="H168" s="53">
        <f t="shared" ref="H168:H171" si="375">K168+N168+Q168+T168+W168</f>
        <v>20916</v>
      </c>
      <c r="I168" s="53">
        <f>SUM(J168:K168)</f>
        <v>0</v>
      </c>
      <c r="J168" s="53">
        <v>0</v>
      </c>
      <c r="K168" s="53"/>
      <c r="L168" s="53">
        <f>SUM(M168:N168)</f>
        <v>20916</v>
      </c>
      <c r="M168" s="53">
        <v>0</v>
      </c>
      <c r="N168" s="53">
        <v>20916</v>
      </c>
      <c r="O168" s="53">
        <f>SUM(P168:Q168)</f>
        <v>0</v>
      </c>
      <c r="P168" s="53">
        <v>0</v>
      </c>
      <c r="Q168" s="53">
        <v>0</v>
      </c>
      <c r="R168" s="53">
        <f>SUM(S168:T168)</f>
        <v>0</v>
      </c>
      <c r="S168" s="53">
        <v>0</v>
      </c>
      <c r="T168" s="53">
        <v>0</v>
      </c>
      <c r="U168" s="53">
        <f>SUM(V168:W168)</f>
        <v>0</v>
      </c>
      <c r="V168" s="53">
        <v>0</v>
      </c>
      <c r="W168" s="53">
        <v>0</v>
      </c>
    </row>
    <row r="169" spans="1:23" ht="21" customHeight="1" x14ac:dyDescent="0.4">
      <c r="A169" s="110"/>
      <c r="B169" s="113"/>
      <c r="C169" s="113"/>
      <c r="D169" s="119"/>
      <c r="E169" s="58" t="s">
        <v>25</v>
      </c>
      <c r="F169" s="53">
        <f t="shared" si="374"/>
        <v>20095.759999999998</v>
      </c>
      <c r="G169" s="53">
        <f t="shared" si="320"/>
        <v>0</v>
      </c>
      <c r="H169" s="53">
        <f t="shared" si="375"/>
        <v>20095.759999999998</v>
      </c>
      <c r="I169" s="53">
        <f>SUM(J169:K169)</f>
        <v>0</v>
      </c>
      <c r="J169" s="53">
        <v>0</v>
      </c>
      <c r="K169" s="53"/>
      <c r="L169" s="53">
        <f t="shared" ref="L169:L171" si="376">SUM(M169:N169)</f>
        <v>20095.759999999998</v>
      </c>
      <c r="M169" s="53">
        <v>0</v>
      </c>
      <c r="N169" s="53">
        <v>20095.759999999998</v>
      </c>
      <c r="O169" s="53">
        <f>SUM(P169:Q169)</f>
        <v>0</v>
      </c>
      <c r="P169" s="53">
        <v>0</v>
      </c>
      <c r="Q169" s="53">
        <v>0</v>
      </c>
      <c r="R169" s="53">
        <f t="shared" ref="R169:R171" si="377">SUM(S169:T169)</f>
        <v>0</v>
      </c>
      <c r="S169" s="53">
        <v>0</v>
      </c>
      <c r="T169" s="53">
        <v>0</v>
      </c>
      <c r="U169" s="53">
        <f t="shared" ref="U169:U171" si="378">SUM(V169:W169)</f>
        <v>0</v>
      </c>
      <c r="V169" s="53">
        <v>0</v>
      </c>
      <c r="W169" s="53">
        <v>0</v>
      </c>
    </row>
    <row r="170" spans="1:23" ht="21" customHeight="1" x14ac:dyDescent="0.4">
      <c r="A170" s="110"/>
      <c r="B170" s="113"/>
      <c r="C170" s="113"/>
      <c r="D170" s="119"/>
      <c r="E170" s="58" t="s">
        <v>26</v>
      </c>
      <c r="F170" s="53">
        <f t="shared" si="374"/>
        <v>0</v>
      </c>
      <c r="G170" s="53">
        <f t="shared" si="320"/>
        <v>0</v>
      </c>
      <c r="H170" s="53">
        <f t="shared" si="375"/>
        <v>0</v>
      </c>
      <c r="I170" s="53">
        <f t="shared" ref="I170" si="379">SUM(J170:K170)</f>
        <v>0</v>
      </c>
      <c r="J170" s="53">
        <v>0</v>
      </c>
      <c r="K170" s="53">
        <v>0</v>
      </c>
      <c r="L170" s="53">
        <f t="shared" si="376"/>
        <v>0</v>
      </c>
      <c r="M170" s="53">
        <v>0</v>
      </c>
      <c r="N170" s="53">
        <v>0</v>
      </c>
      <c r="O170" s="53">
        <f t="shared" ref="O170:O171" si="380">SUM(P170:Q170)</f>
        <v>0</v>
      </c>
      <c r="P170" s="53">
        <v>0</v>
      </c>
      <c r="Q170" s="53">
        <v>0</v>
      </c>
      <c r="R170" s="53">
        <f t="shared" si="377"/>
        <v>0</v>
      </c>
      <c r="S170" s="53">
        <v>0</v>
      </c>
      <c r="T170" s="53">
        <v>0</v>
      </c>
      <c r="U170" s="53">
        <f t="shared" si="378"/>
        <v>0</v>
      </c>
      <c r="V170" s="53">
        <v>0</v>
      </c>
      <c r="W170" s="53">
        <v>0</v>
      </c>
    </row>
    <row r="171" spans="1:23" ht="21" customHeight="1" x14ac:dyDescent="0.4">
      <c r="A171" s="111"/>
      <c r="B171" s="114"/>
      <c r="C171" s="114"/>
      <c r="D171" s="120"/>
      <c r="E171" s="58" t="s">
        <v>27</v>
      </c>
      <c r="F171" s="53">
        <f t="shared" si="374"/>
        <v>8202.56</v>
      </c>
      <c r="G171" s="53">
        <f t="shared" si="320"/>
        <v>0</v>
      </c>
      <c r="H171" s="53">
        <f t="shared" si="375"/>
        <v>8202.56</v>
      </c>
      <c r="I171" s="53">
        <v>0</v>
      </c>
      <c r="J171" s="53">
        <v>0</v>
      </c>
      <c r="K171" s="53">
        <v>0</v>
      </c>
      <c r="L171" s="53">
        <f t="shared" si="376"/>
        <v>8202.56</v>
      </c>
      <c r="M171" s="53">
        <v>0</v>
      </c>
      <c r="N171" s="53">
        <v>8202.56</v>
      </c>
      <c r="O171" s="53">
        <f t="shared" si="380"/>
        <v>0</v>
      </c>
      <c r="P171" s="53">
        <v>0</v>
      </c>
      <c r="Q171" s="53">
        <v>0</v>
      </c>
      <c r="R171" s="53">
        <f t="shared" si="377"/>
        <v>0</v>
      </c>
      <c r="S171" s="53">
        <v>0</v>
      </c>
      <c r="T171" s="53">
        <v>0</v>
      </c>
      <c r="U171" s="53">
        <f t="shared" si="378"/>
        <v>0</v>
      </c>
      <c r="V171" s="53">
        <v>0</v>
      </c>
      <c r="W171" s="53">
        <v>0</v>
      </c>
    </row>
    <row r="172" spans="1:23" ht="21" customHeight="1" x14ac:dyDescent="0.4">
      <c r="A172" s="109">
        <f>'Характеристика объектов'!A42</f>
        <v>27</v>
      </c>
      <c r="B172" s="112" t="str">
        <f>'Характеристика объектов'!B42</f>
        <v>Рощинское городское поселение</v>
      </c>
      <c r="C172" s="112" t="str">
        <f>'Характеристика объектов'!C42</f>
        <v>Капитальный ремонт магистральной сети водоснабжения Ду 150 мм от скважины 
№ 2657 до дома № 28 по ул. Центральная</v>
      </c>
      <c r="D172" s="117" t="s">
        <v>22</v>
      </c>
      <c r="E172" s="118"/>
      <c r="F172" s="53">
        <f>I172+L172+O172+R172+U172</f>
        <v>49524.000000000007</v>
      </c>
      <c r="G172" s="53">
        <f t="shared" si="320"/>
        <v>0</v>
      </c>
      <c r="H172" s="53">
        <f>K172+N172+Q172+T172+W172</f>
        <v>49524.000000000007</v>
      </c>
      <c r="I172" s="53">
        <f>SUM(I173:I176)</f>
        <v>49524.000000000007</v>
      </c>
      <c r="J172" s="53">
        <f t="shared" ref="J172:K172" si="381">SUM(J173:J176)</f>
        <v>0</v>
      </c>
      <c r="K172" s="53">
        <f t="shared" si="381"/>
        <v>49524.000000000007</v>
      </c>
      <c r="L172" s="53">
        <f>SUM(L173:L176)</f>
        <v>0</v>
      </c>
      <c r="M172" s="53">
        <f t="shared" ref="M172:N172" si="382">SUM(M173:M176)</f>
        <v>0</v>
      </c>
      <c r="N172" s="53">
        <f t="shared" si="382"/>
        <v>0</v>
      </c>
      <c r="O172" s="53">
        <f>SUM(O173:O176)</f>
        <v>0</v>
      </c>
      <c r="P172" s="53">
        <f t="shared" ref="P172" si="383">SUM(P173:P176)</f>
        <v>0</v>
      </c>
      <c r="Q172" s="53">
        <f>SUM(Q173:Q176)</f>
        <v>0</v>
      </c>
      <c r="R172" s="53">
        <f>SUM(R173:R176)</f>
        <v>0</v>
      </c>
      <c r="S172" s="53">
        <f t="shared" ref="S172:T172" si="384">SUM(S173:S176)</f>
        <v>0</v>
      </c>
      <c r="T172" s="53">
        <f t="shared" si="384"/>
        <v>0</v>
      </c>
      <c r="U172" s="53">
        <f>SUM(U173:U176)</f>
        <v>0</v>
      </c>
      <c r="V172" s="53">
        <f>SUM(V173:V176)</f>
        <v>0</v>
      </c>
      <c r="W172" s="53">
        <f t="shared" ref="W172" si="385">SUM(W173:W176)</f>
        <v>0</v>
      </c>
    </row>
    <row r="173" spans="1:23" ht="21" customHeight="1" x14ac:dyDescent="0.4">
      <c r="A173" s="110"/>
      <c r="B173" s="113"/>
      <c r="C173" s="113"/>
      <c r="D173" s="109" t="s">
        <v>293</v>
      </c>
      <c r="E173" s="58" t="s">
        <v>24</v>
      </c>
      <c r="F173" s="53">
        <f t="shared" ref="F173:F176" si="386">I173+L173+O173+R173+U173</f>
        <v>21047</v>
      </c>
      <c r="G173" s="53">
        <f t="shared" si="320"/>
        <v>0</v>
      </c>
      <c r="H173" s="53">
        <f t="shared" ref="H173:H176" si="387">K173+N173+Q173+T173+W173</f>
        <v>21047</v>
      </c>
      <c r="I173" s="53">
        <f>SUM(J173:K173)</f>
        <v>21047</v>
      </c>
      <c r="J173" s="53">
        <v>0</v>
      </c>
      <c r="K173" s="53">
        <v>21047</v>
      </c>
      <c r="L173" s="53">
        <f>SUM(M173:N173)</f>
        <v>0</v>
      </c>
      <c r="M173" s="53">
        <v>0</v>
      </c>
      <c r="N173" s="53"/>
      <c r="O173" s="53">
        <f>SUM(P173:Q173)</f>
        <v>0</v>
      </c>
      <c r="P173" s="53">
        <v>0</v>
      </c>
      <c r="Q173" s="53">
        <v>0</v>
      </c>
      <c r="R173" s="53">
        <f>SUM(S173:T173)</f>
        <v>0</v>
      </c>
      <c r="S173" s="53">
        <v>0</v>
      </c>
      <c r="T173" s="53">
        <v>0</v>
      </c>
      <c r="U173" s="53">
        <f>SUM(V173:W173)</f>
        <v>0</v>
      </c>
      <c r="V173" s="53">
        <v>0</v>
      </c>
      <c r="W173" s="53">
        <v>0</v>
      </c>
    </row>
    <row r="174" spans="1:23" ht="21" customHeight="1" x14ac:dyDescent="0.4">
      <c r="A174" s="110"/>
      <c r="B174" s="113"/>
      <c r="C174" s="113"/>
      <c r="D174" s="119"/>
      <c r="E174" s="58" t="s">
        <v>25</v>
      </c>
      <c r="F174" s="53">
        <f t="shared" si="386"/>
        <v>20221.63</v>
      </c>
      <c r="G174" s="53">
        <f t="shared" si="320"/>
        <v>0</v>
      </c>
      <c r="H174" s="53">
        <f t="shared" si="387"/>
        <v>20221.63</v>
      </c>
      <c r="I174" s="53">
        <f>SUM(J174:K174)</f>
        <v>20221.63</v>
      </c>
      <c r="J174" s="53">
        <v>0</v>
      </c>
      <c r="K174" s="53">
        <v>20221.63</v>
      </c>
      <c r="L174" s="53">
        <f t="shared" ref="L174:L175" si="388">SUM(M174:N174)</f>
        <v>0</v>
      </c>
      <c r="M174" s="53">
        <v>0</v>
      </c>
      <c r="N174" s="53"/>
      <c r="O174" s="53">
        <f>SUM(P174:Q174)</f>
        <v>0</v>
      </c>
      <c r="P174" s="53">
        <v>0</v>
      </c>
      <c r="Q174" s="53">
        <v>0</v>
      </c>
      <c r="R174" s="53">
        <f t="shared" ref="R174:R176" si="389">SUM(S174:T174)</f>
        <v>0</v>
      </c>
      <c r="S174" s="53">
        <v>0</v>
      </c>
      <c r="T174" s="53">
        <v>0</v>
      </c>
      <c r="U174" s="53">
        <f t="shared" ref="U174:U176" si="390">SUM(V174:W174)</f>
        <v>0</v>
      </c>
      <c r="V174" s="53">
        <v>0</v>
      </c>
      <c r="W174" s="53">
        <v>0</v>
      </c>
    </row>
    <row r="175" spans="1:23" ht="21" customHeight="1" x14ac:dyDescent="0.4">
      <c r="A175" s="110"/>
      <c r="B175" s="113"/>
      <c r="C175" s="113"/>
      <c r="D175" s="119"/>
      <c r="E175" s="58" t="s">
        <v>26</v>
      </c>
      <c r="F175" s="53">
        <f t="shared" si="386"/>
        <v>0</v>
      </c>
      <c r="G175" s="53">
        <f t="shared" si="320"/>
        <v>0</v>
      </c>
      <c r="H175" s="53">
        <f t="shared" si="387"/>
        <v>0</v>
      </c>
      <c r="I175" s="53">
        <f t="shared" ref="I175:I176" si="391">SUM(J175:K175)</f>
        <v>0</v>
      </c>
      <c r="J175" s="53">
        <v>0</v>
      </c>
      <c r="K175" s="53">
        <v>0</v>
      </c>
      <c r="L175" s="53">
        <f t="shared" si="388"/>
        <v>0</v>
      </c>
      <c r="M175" s="53">
        <v>0</v>
      </c>
      <c r="N175" s="53">
        <v>0</v>
      </c>
      <c r="O175" s="53">
        <f t="shared" ref="O175:O176" si="392">SUM(P175:Q175)</f>
        <v>0</v>
      </c>
      <c r="P175" s="53">
        <v>0</v>
      </c>
      <c r="Q175" s="53">
        <v>0</v>
      </c>
      <c r="R175" s="53">
        <f t="shared" si="389"/>
        <v>0</v>
      </c>
      <c r="S175" s="53">
        <v>0</v>
      </c>
      <c r="T175" s="53">
        <v>0</v>
      </c>
      <c r="U175" s="53">
        <f t="shared" si="390"/>
        <v>0</v>
      </c>
      <c r="V175" s="53">
        <v>0</v>
      </c>
      <c r="W175" s="53">
        <v>0</v>
      </c>
    </row>
    <row r="176" spans="1:23" ht="21" customHeight="1" x14ac:dyDescent="0.4">
      <c r="A176" s="111"/>
      <c r="B176" s="114"/>
      <c r="C176" s="114"/>
      <c r="D176" s="120"/>
      <c r="E176" s="58" t="s">
        <v>27</v>
      </c>
      <c r="F176" s="53">
        <f t="shared" si="386"/>
        <v>8255.3700000000008</v>
      </c>
      <c r="G176" s="53">
        <f t="shared" si="320"/>
        <v>0</v>
      </c>
      <c r="H176" s="53">
        <f t="shared" si="387"/>
        <v>8255.3700000000008</v>
      </c>
      <c r="I176" s="53">
        <f t="shared" si="391"/>
        <v>8255.3700000000008</v>
      </c>
      <c r="J176" s="53">
        <v>0</v>
      </c>
      <c r="K176" s="53">
        <v>8255.3700000000008</v>
      </c>
      <c r="L176" s="53">
        <v>0</v>
      </c>
      <c r="M176" s="53">
        <v>0</v>
      </c>
      <c r="N176" s="53">
        <v>0</v>
      </c>
      <c r="O176" s="53">
        <f t="shared" si="392"/>
        <v>0</v>
      </c>
      <c r="P176" s="53">
        <v>0</v>
      </c>
      <c r="Q176" s="53">
        <v>0</v>
      </c>
      <c r="R176" s="53">
        <f t="shared" si="389"/>
        <v>0</v>
      </c>
      <c r="S176" s="53">
        <v>0</v>
      </c>
      <c r="T176" s="53">
        <v>0</v>
      </c>
      <c r="U176" s="53">
        <f t="shared" si="390"/>
        <v>0</v>
      </c>
      <c r="V176" s="53">
        <v>0</v>
      </c>
      <c r="W176" s="53">
        <v>0</v>
      </c>
    </row>
    <row r="177" spans="1:23" ht="21" customHeight="1" x14ac:dyDescent="0.4">
      <c r="A177" s="121" t="s">
        <v>300</v>
      </c>
      <c r="B177" s="122"/>
      <c r="C177" s="123"/>
      <c r="D177" s="117" t="s">
        <v>22</v>
      </c>
      <c r="E177" s="118"/>
      <c r="F177" s="53">
        <f>SUM(F178:F181)</f>
        <v>99794.41</v>
      </c>
      <c r="G177" s="53">
        <f t="shared" ref="G177:M177" si="393">SUM(G178:G181)</f>
        <v>0</v>
      </c>
      <c r="H177" s="53">
        <f t="shared" si="393"/>
        <v>83160.78</v>
      </c>
      <c r="I177" s="53">
        <f t="shared" si="393"/>
        <v>0</v>
      </c>
      <c r="J177" s="53">
        <f t="shared" si="393"/>
        <v>0</v>
      </c>
      <c r="K177" s="53">
        <f t="shared" si="393"/>
        <v>0</v>
      </c>
      <c r="L177" s="53">
        <f t="shared" si="393"/>
        <v>99794.41</v>
      </c>
      <c r="M177" s="53">
        <f t="shared" si="393"/>
        <v>0</v>
      </c>
      <c r="N177" s="53">
        <f>SUM(N178:N181)</f>
        <v>99794.41</v>
      </c>
      <c r="O177" s="53">
        <f t="shared" ref="O177:W177" si="394">SUM(O178:O181)</f>
        <v>0</v>
      </c>
      <c r="P177" s="53">
        <f t="shared" si="394"/>
        <v>0</v>
      </c>
      <c r="Q177" s="53">
        <f t="shared" si="394"/>
        <v>0</v>
      </c>
      <c r="R177" s="53">
        <f t="shared" si="394"/>
        <v>0</v>
      </c>
      <c r="S177" s="53">
        <f t="shared" si="394"/>
        <v>0</v>
      </c>
      <c r="T177" s="53">
        <f t="shared" si="394"/>
        <v>0</v>
      </c>
      <c r="U177" s="53">
        <f t="shared" si="394"/>
        <v>0</v>
      </c>
      <c r="V177" s="53">
        <f t="shared" si="394"/>
        <v>0</v>
      </c>
      <c r="W177" s="53">
        <f t="shared" si="394"/>
        <v>0</v>
      </c>
    </row>
    <row r="178" spans="1:23" ht="21" customHeight="1" x14ac:dyDescent="0.4">
      <c r="A178" s="124"/>
      <c r="B178" s="125"/>
      <c r="C178" s="126"/>
      <c r="D178" s="109" t="s">
        <v>293</v>
      </c>
      <c r="E178" s="58" t="s">
        <v>24</v>
      </c>
      <c r="F178" s="53">
        <f>F183</f>
        <v>42412</v>
      </c>
      <c r="G178" s="53">
        <f t="shared" ref="G178:K178" si="395">G183</f>
        <v>0</v>
      </c>
      <c r="H178" s="53">
        <f t="shared" si="395"/>
        <v>42412</v>
      </c>
      <c r="I178" s="53">
        <f t="shared" si="395"/>
        <v>0</v>
      </c>
      <c r="J178" s="53">
        <f t="shared" si="395"/>
        <v>0</v>
      </c>
      <c r="K178" s="53">
        <f t="shared" si="395"/>
        <v>0</v>
      </c>
      <c r="L178" s="53">
        <f>L183</f>
        <v>42412</v>
      </c>
      <c r="M178" s="53">
        <f>M183</f>
        <v>0</v>
      </c>
      <c r="N178" s="53">
        <f>N183</f>
        <v>42412</v>
      </c>
      <c r="O178" s="53">
        <f t="shared" ref="O178:P178" si="396">O183</f>
        <v>0</v>
      </c>
      <c r="P178" s="53">
        <f t="shared" si="396"/>
        <v>0</v>
      </c>
      <c r="Q178" s="53">
        <f>Q183</f>
        <v>0</v>
      </c>
      <c r="R178" s="53">
        <f t="shared" ref="R178:W178" si="397">R183</f>
        <v>0</v>
      </c>
      <c r="S178" s="53">
        <f t="shared" si="397"/>
        <v>0</v>
      </c>
      <c r="T178" s="53">
        <f t="shared" si="397"/>
        <v>0</v>
      </c>
      <c r="U178" s="53">
        <f t="shared" si="397"/>
        <v>0</v>
      </c>
      <c r="V178" s="53">
        <f t="shared" si="397"/>
        <v>0</v>
      </c>
      <c r="W178" s="53">
        <f t="shared" si="397"/>
        <v>0</v>
      </c>
    </row>
    <row r="179" spans="1:23" ht="21" customHeight="1" x14ac:dyDescent="0.4">
      <c r="A179" s="124"/>
      <c r="B179" s="125"/>
      <c r="C179" s="126"/>
      <c r="D179" s="119"/>
      <c r="E179" s="58" t="s">
        <v>25</v>
      </c>
      <c r="F179" s="53">
        <f>F184</f>
        <v>40748.78</v>
      </c>
      <c r="G179" s="53">
        <f t="shared" ref="G179:P179" si="398">G184</f>
        <v>0</v>
      </c>
      <c r="H179" s="53">
        <f t="shared" si="398"/>
        <v>40748.78</v>
      </c>
      <c r="I179" s="53">
        <f t="shared" si="398"/>
        <v>0</v>
      </c>
      <c r="J179" s="53">
        <f t="shared" si="398"/>
        <v>0</v>
      </c>
      <c r="K179" s="53">
        <f t="shared" si="398"/>
        <v>0</v>
      </c>
      <c r="L179" s="53">
        <f t="shared" si="398"/>
        <v>40748.78</v>
      </c>
      <c r="M179" s="53">
        <f t="shared" si="398"/>
        <v>0</v>
      </c>
      <c r="N179" s="53">
        <f t="shared" si="398"/>
        <v>40748.78</v>
      </c>
      <c r="O179" s="53">
        <f t="shared" si="398"/>
        <v>0</v>
      </c>
      <c r="P179" s="53">
        <f t="shared" si="398"/>
        <v>0</v>
      </c>
      <c r="Q179" s="53">
        <f>Q184</f>
        <v>0</v>
      </c>
      <c r="R179" s="53">
        <f t="shared" ref="R179:W181" si="399">R184</f>
        <v>0</v>
      </c>
      <c r="S179" s="53">
        <f t="shared" si="399"/>
        <v>0</v>
      </c>
      <c r="T179" s="53">
        <f t="shared" si="399"/>
        <v>0</v>
      </c>
      <c r="U179" s="53">
        <f t="shared" si="399"/>
        <v>0</v>
      </c>
      <c r="V179" s="53">
        <f t="shared" si="399"/>
        <v>0</v>
      </c>
      <c r="W179" s="53">
        <f t="shared" si="399"/>
        <v>0</v>
      </c>
    </row>
    <row r="180" spans="1:23" ht="21" customHeight="1" x14ac:dyDescent="0.4">
      <c r="A180" s="124"/>
      <c r="B180" s="125"/>
      <c r="C180" s="126"/>
      <c r="D180" s="119"/>
      <c r="E180" s="58" t="s">
        <v>26</v>
      </c>
      <c r="F180" s="53">
        <f t="shared" ref="F180:V180" si="400">F185</f>
        <v>0</v>
      </c>
      <c r="G180" s="53">
        <f t="shared" si="400"/>
        <v>0</v>
      </c>
      <c r="H180" s="53">
        <f t="shared" si="400"/>
        <v>0</v>
      </c>
      <c r="I180" s="53">
        <f t="shared" si="400"/>
        <v>0</v>
      </c>
      <c r="J180" s="53">
        <f t="shared" si="400"/>
        <v>0</v>
      </c>
      <c r="K180" s="53">
        <f t="shared" si="400"/>
        <v>0</v>
      </c>
      <c r="L180" s="53">
        <f t="shared" si="400"/>
        <v>0</v>
      </c>
      <c r="M180" s="53">
        <f t="shared" si="400"/>
        <v>0</v>
      </c>
      <c r="N180" s="53">
        <f t="shared" si="400"/>
        <v>0</v>
      </c>
      <c r="O180" s="53">
        <f t="shared" si="400"/>
        <v>0</v>
      </c>
      <c r="P180" s="53">
        <f t="shared" si="400"/>
        <v>0</v>
      </c>
      <c r="Q180" s="53">
        <f t="shared" si="400"/>
        <v>0</v>
      </c>
      <c r="R180" s="53">
        <f t="shared" si="400"/>
        <v>0</v>
      </c>
      <c r="S180" s="53">
        <f t="shared" si="400"/>
        <v>0</v>
      </c>
      <c r="T180" s="53">
        <f t="shared" si="400"/>
        <v>0</v>
      </c>
      <c r="U180" s="53">
        <f t="shared" si="400"/>
        <v>0</v>
      </c>
      <c r="V180" s="53">
        <f t="shared" si="400"/>
        <v>0</v>
      </c>
      <c r="W180" s="53">
        <f t="shared" si="399"/>
        <v>0</v>
      </c>
    </row>
    <row r="181" spans="1:23" ht="21" customHeight="1" x14ac:dyDescent="0.4">
      <c r="A181" s="127"/>
      <c r="B181" s="128"/>
      <c r="C181" s="129"/>
      <c r="D181" s="120"/>
      <c r="E181" s="58" t="s">
        <v>27</v>
      </c>
      <c r="F181" s="53">
        <f t="shared" ref="F181:V181" si="401">F186</f>
        <v>16633.63</v>
      </c>
      <c r="G181" s="53">
        <f t="shared" si="401"/>
        <v>0</v>
      </c>
      <c r="H181" s="53">
        <f t="shared" si="401"/>
        <v>0</v>
      </c>
      <c r="I181" s="53">
        <f t="shared" si="401"/>
        <v>0</v>
      </c>
      <c r="J181" s="53">
        <f t="shared" si="401"/>
        <v>0</v>
      </c>
      <c r="K181" s="53">
        <f t="shared" si="401"/>
        <v>0</v>
      </c>
      <c r="L181" s="53">
        <f t="shared" si="401"/>
        <v>16633.63</v>
      </c>
      <c r="M181" s="53">
        <f t="shared" si="401"/>
        <v>0</v>
      </c>
      <c r="N181" s="53">
        <f t="shared" si="401"/>
        <v>16633.63</v>
      </c>
      <c r="O181" s="53">
        <f t="shared" si="401"/>
        <v>0</v>
      </c>
      <c r="P181" s="53">
        <f t="shared" si="401"/>
        <v>0</v>
      </c>
      <c r="Q181" s="53">
        <f t="shared" si="401"/>
        <v>0</v>
      </c>
      <c r="R181" s="53">
        <f t="shared" si="401"/>
        <v>0</v>
      </c>
      <c r="S181" s="53">
        <f t="shared" si="401"/>
        <v>0</v>
      </c>
      <c r="T181" s="53">
        <f t="shared" si="401"/>
        <v>0</v>
      </c>
      <c r="U181" s="53">
        <f t="shared" si="401"/>
        <v>0</v>
      </c>
      <c r="V181" s="53">
        <f t="shared" si="401"/>
        <v>0</v>
      </c>
      <c r="W181" s="53">
        <f t="shared" si="399"/>
        <v>0</v>
      </c>
    </row>
    <row r="182" spans="1:23" ht="27" customHeight="1" x14ac:dyDescent="0.4">
      <c r="A182" s="109">
        <f>'Характеристика объектов'!A44</f>
        <v>28</v>
      </c>
      <c r="B182" s="112" t="str">
        <f>'Характеристика объектов'!B44</f>
        <v>Коммунарское городское поселение</v>
      </c>
      <c r="C182" s="112" t="str">
        <f>'Характеристика объектов'!C44</f>
        <v>"Капитальный ремонт сетей водоснабжения по адресу: г. Коммунар, 
ул. Павловская, д. 2 до пер. Красный,
от  Ленинградского шоссе 
до ул. Бумажников, 7, ш. Ленинградское, 
д. 18 а до ул. Павловская, д. 2
с переподключением  абонентов"</v>
      </c>
      <c r="D182" s="117" t="s">
        <v>22</v>
      </c>
      <c r="E182" s="118"/>
      <c r="F182" s="53">
        <f>I182+L182+O182+R182+U182</f>
        <v>99794.41</v>
      </c>
      <c r="G182" s="53">
        <f t="shared" ref="G182:G186" si="402">J182+M182</f>
        <v>0</v>
      </c>
      <c r="H182" s="53">
        <f t="shared" ref="H182:H184" si="403">K182+N182</f>
        <v>99794.41</v>
      </c>
      <c r="I182" s="53">
        <f>SUM(I183:I186)</f>
        <v>0</v>
      </c>
      <c r="J182" s="53">
        <f t="shared" ref="J182:K182" si="404">SUM(J183:J186)</f>
        <v>0</v>
      </c>
      <c r="K182" s="53">
        <f t="shared" si="404"/>
        <v>0</v>
      </c>
      <c r="L182" s="53">
        <f>SUM(L183:L186)</f>
        <v>99794.41</v>
      </c>
      <c r="M182" s="53">
        <f t="shared" ref="M182:N182" si="405">SUM(M183:M186)</f>
        <v>0</v>
      </c>
      <c r="N182" s="53">
        <f t="shared" si="405"/>
        <v>99794.41</v>
      </c>
      <c r="O182" s="53">
        <f>SUM(O183:O186)</f>
        <v>0</v>
      </c>
      <c r="P182" s="53">
        <f t="shared" ref="P182" si="406">SUM(P183:P186)</f>
        <v>0</v>
      </c>
      <c r="Q182" s="53">
        <f>SUM(Q183:Q186)</f>
        <v>0</v>
      </c>
      <c r="R182" s="53">
        <f>SUM(R183:R186)</f>
        <v>0</v>
      </c>
      <c r="S182" s="53">
        <f t="shared" ref="S182:T182" si="407">SUM(S183:S186)</f>
        <v>0</v>
      </c>
      <c r="T182" s="53">
        <f t="shared" si="407"/>
        <v>0</v>
      </c>
      <c r="U182" s="53">
        <f>SUM(U183:U186)</f>
        <v>0</v>
      </c>
      <c r="V182" s="53">
        <f>SUM(V183:V186)</f>
        <v>0</v>
      </c>
      <c r="W182" s="53">
        <f t="shared" ref="W182" si="408">SUM(W183:W186)</f>
        <v>0</v>
      </c>
    </row>
    <row r="183" spans="1:23" ht="27" customHeight="1" x14ac:dyDescent="0.4">
      <c r="A183" s="110"/>
      <c r="B183" s="113"/>
      <c r="C183" s="113"/>
      <c r="D183" s="109" t="s">
        <v>293</v>
      </c>
      <c r="E183" s="58" t="s">
        <v>24</v>
      </c>
      <c r="F183" s="53">
        <f t="shared" ref="F183" si="409">I183+L183</f>
        <v>42412</v>
      </c>
      <c r="G183" s="53">
        <f t="shared" si="402"/>
        <v>0</v>
      </c>
      <c r="H183" s="53">
        <f t="shared" si="403"/>
        <v>42412</v>
      </c>
      <c r="I183" s="53">
        <f>SUM(J183:K183)</f>
        <v>0</v>
      </c>
      <c r="J183" s="53">
        <v>0</v>
      </c>
      <c r="K183" s="53"/>
      <c r="L183" s="53">
        <f>SUM(M183:N183)</f>
        <v>42412</v>
      </c>
      <c r="M183" s="53">
        <v>0</v>
      </c>
      <c r="N183" s="53">
        <v>42412</v>
      </c>
      <c r="O183" s="53">
        <f>SUM(P183:Q183)</f>
        <v>0</v>
      </c>
      <c r="P183" s="53">
        <v>0</v>
      </c>
      <c r="Q183" s="53">
        <v>0</v>
      </c>
      <c r="R183" s="53">
        <f>SUM(S183:T183)</f>
        <v>0</v>
      </c>
      <c r="S183" s="53">
        <v>0</v>
      </c>
      <c r="T183" s="53">
        <v>0</v>
      </c>
      <c r="U183" s="53">
        <f>SUM(V183:W183)</f>
        <v>0</v>
      </c>
      <c r="V183" s="53">
        <v>0</v>
      </c>
      <c r="W183" s="53">
        <v>0</v>
      </c>
    </row>
    <row r="184" spans="1:23" ht="27" customHeight="1" x14ac:dyDescent="0.4">
      <c r="A184" s="110"/>
      <c r="B184" s="113"/>
      <c r="C184" s="113"/>
      <c r="D184" s="119"/>
      <c r="E184" s="58" t="s">
        <v>25</v>
      </c>
      <c r="F184" s="53">
        <f>I184+L184</f>
        <v>40748.78</v>
      </c>
      <c r="G184" s="53">
        <f t="shared" si="402"/>
        <v>0</v>
      </c>
      <c r="H184" s="53">
        <f t="shared" si="403"/>
        <v>40748.78</v>
      </c>
      <c r="I184" s="53">
        <f t="shared" ref="I184" si="410">SUM(J184:K184)</f>
        <v>0</v>
      </c>
      <c r="J184" s="53">
        <v>0</v>
      </c>
      <c r="K184" s="53"/>
      <c r="L184" s="53">
        <f t="shared" ref="L184:L186" si="411">SUM(M184:N184)</f>
        <v>40748.78</v>
      </c>
      <c r="M184" s="53">
        <v>0</v>
      </c>
      <c r="N184" s="53">
        <v>40748.78</v>
      </c>
      <c r="O184" s="53">
        <f>SUM(P184:Q184)</f>
        <v>0</v>
      </c>
      <c r="P184" s="53">
        <v>0</v>
      </c>
      <c r="Q184" s="53">
        <v>0</v>
      </c>
      <c r="R184" s="53">
        <f t="shared" ref="R184:R186" si="412">SUM(S184:T184)</f>
        <v>0</v>
      </c>
      <c r="S184" s="53">
        <v>0</v>
      </c>
      <c r="T184" s="53">
        <v>0</v>
      </c>
      <c r="U184" s="53">
        <f t="shared" ref="U184:U186" si="413">SUM(V184:W184)</f>
        <v>0</v>
      </c>
      <c r="V184" s="53">
        <v>0</v>
      </c>
      <c r="W184" s="53">
        <v>0</v>
      </c>
    </row>
    <row r="185" spans="1:23" ht="27" customHeight="1" x14ac:dyDescent="0.4">
      <c r="A185" s="110"/>
      <c r="B185" s="113"/>
      <c r="C185" s="113"/>
      <c r="D185" s="119"/>
      <c r="E185" s="58" t="s">
        <v>26</v>
      </c>
      <c r="F185" s="53">
        <f>I185+L185</f>
        <v>0</v>
      </c>
      <c r="G185" s="54">
        <f t="shared" ref="G185" si="414">J185+M185</f>
        <v>0</v>
      </c>
      <c r="H185" s="54">
        <f t="shared" ref="H185" si="415">K185+N185</f>
        <v>0</v>
      </c>
      <c r="I185" s="54">
        <f>SUM(J185:K185)</f>
        <v>0</v>
      </c>
      <c r="J185" s="54">
        <v>0</v>
      </c>
      <c r="K185" s="54">
        <v>0</v>
      </c>
      <c r="L185" s="53">
        <f t="shared" si="411"/>
        <v>0</v>
      </c>
      <c r="M185" s="53">
        <v>0</v>
      </c>
      <c r="N185" s="53">
        <v>0</v>
      </c>
      <c r="O185" s="53">
        <f t="shared" ref="O185:O186" si="416">SUM(P185:Q185)</f>
        <v>0</v>
      </c>
      <c r="P185" s="53">
        <v>0</v>
      </c>
      <c r="Q185" s="53">
        <v>0</v>
      </c>
      <c r="R185" s="53">
        <f t="shared" si="412"/>
        <v>0</v>
      </c>
      <c r="S185" s="53">
        <v>0</v>
      </c>
      <c r="T185" s="53">
        <v>0</v>
      </c>
      <c r="U185" s="53">
        <f t="shared" si="413"/>
        <v>0</v>
      </c>
      <c r="V185" s="53">
        <v>0</v>
      </c>
      <c r="W185" s="53">
        <v>0</v>
      </c>
    </row>
    <row r="186" spans="1:23" ht="27" customHeight="1" x14ac:dyDescent="0.4">
      <c r="A186" s="111"/>
      <c r="B186" s="114"/>
      <c r="C186" s="114"/>
      <c r="D186" s="120"/>
      <c r="E186" s="58" t="s">
        <v>27</v>
      </c>
      <c r="F186" s="53">
        <f>I186+L186</f>
        <v>16633.63</v>
      </c>
      <c r="G186" s="53">
        <f t="shared" si="402"/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f t="shared" si="411"/>
        <v>16633.63</v>
      </c>
      <c r="M186" s="53">
        <v>0</v>
      </c>
      <c r="N186" s="53">
        <v>16633.63</v>
      </c>
      <c r="O186" s="53">
        <f t="shared" si="416"/>
        <v>0</v>
      </c>
      <c r="P186" s="53">
        <v>0</v>
      </c>
      <c r="Q186" s="53">
        <v>0</v>
      </c>
      <c r="R186" s="53">
        <f t="shared" si="412"/>
        <v>0</v>
      </c>
      <c r="S186" s="53">
        <v>0</v>
      </c>
      <c r="T186" s="53">
        <v>0</v>
      </c>
      <c r="U186" s="53">
        <f t="shared" si="413"/>
        <v>0</v>
      </c>
      <c r="V186" s="53">
        <v>0</v>
      </c>
      <c r="W186" s="53">
        <v>0</v>
      </c>
    </row>
    <row r="187" spans="1:23" ht="21" customHeight="1" x14ac:dyDescent="0.4">
      <c r="A187" s="121" t="s">
        <v>301</v>
      </c>
      <c r="B187" s="122"/>
      <c r="C187" s="123"/>
      <c r="D187" s="117" t="s">
        <v>22</v>
      </c>
      <c r="E187" s="118"/>
      <c r="F187" s="53">
        <f>SUM(F188:F191)</f>
        <v>30952.400000000001</v>
      </c>
      <c r="G187" s="53">
        <f t="shared" ref="G187:M187" si="417">SUM(G188:G191)</f>
        <v>0</v>
      </c>
      <c r="H187" s="53">
        <f t="shared" si="417"/>
        <v>30952.400000000001</v>
      </c>
      <c r="I187" s="53">
        <f t="shared" si="417"/>
        <v>0</v>
      </c>
      <c r="J187" s="53">
        <f t="shared" si="417"/>
        <v>0</v>
      </c>
      <c r="K187" s="53">
        <f t="shared" si="417"/>
        <v>0</v>
      </c>
      <c r="L187" s="53">
        <f t="shared" si="417"/>
        <v>30952.400000000001</v>
      </c>
      <c r="M187" s="53">
        <f t="shared" si="417"/>
        <v>0</v>
      </c>
      <c r="N187" s="53">
        <f>SUM(N188:N191)</f>
        <v>30952.400000000001</v>
      </c>
      <c r="O187" s="53">
        <f t="shared" ref="O187:W187" si="418">SUM(O188:O191)</f>
        <v>0</v>
      </c>
      <c r="P187" s="53">
        <f t="shared" si="418"/>
        <v>0</v>
      </c>
      <c r="Q187" s="53">
        <f t="shared" si="418"/>
        <v>0</v>
      </c>
      <c r="R187" s="53">
        <f t="shared" si="418"/>
        <v>0</v>
      </c>
      <c r="S187" s="53">
        <f t="shared" si="418"/>
        <v>0</v>
      </c>
      <c r="T187" s="53">
        <f t="shared" si="418"/>
        <v>0</v>
      </c>
      <c r="U187" s="53">
        <f t="shared" si="418"/>
        <v>0</v>
      </c>
      <c r="V187" s="53">
        <f t="shared" si="418"/>
        <v>0</v>
      </c>
      <c r="W187" s="53">
        <f t="shared" si="418"/>
        <v>0</v>
      </c>
    </row>
    <row r="188" spans="1:23" ht="21" customHeight="1" x14ac:dyDescent="0.4">
      <c r="A188" s="124"/>
      <c r="B188" s="125"/>
      <c r="C188" s="126"/>
      <c r="D188" s="109" t="s">
        <v>293</v>
      </c>
      <c r="E188" s="58" t="s">
        <v>24</v>
      </c>
      <c r="F188" s="53">
        <f>F193</f>
        <v>13154</v>
      </c>
      <c r="G188" s="53">
        <f t="shared" ref="G188:K188" si="419">G193</f>
        <v>0</v>
      </c>
      <c r="H188" s="53">
        <f t="shared" si="419"/>
        <v>13154</v>
      </c>
      <c r="I188" s="53">
        <f t="shared" si="419"/>
        <v>0</v>
      </c>
      <c r="J188" s="53">
        <f t="shared" si="419"/>
        <v>0</v>
      </c>
      <c r="K188" s="53">
        <f t="shared" si="419"/>
        <v>0</v>
      </c>
      <c r="L188" s="53">
        <f>L193</f>
        <v>13154</v>
      </c>
      <c r="M188" s="53">
        <f>M193</f>
        <v>0</v>
      </c>
      <c r="N188" s="53">
        <f>N193</f>
        <v>13154</v>
      </c>
      <c r="O188" s="53">
        <f t="shared" ref="O188:P188" si="420">O193</f>
        <v>0</v>
      </c>
      <c r="P188" s="53">
        <f t="shared" si="420"/>
        <v>0</v>
      </c>
      <c r="Q188" s="53">
        <f>Q193</f>
        <v>0</v>
      </c>
      <c r="R188" s="53">
        <f t="shared" ref="R188:W188" si="421">R193</f>
        <v>0</v>
      </c>
      <c r="S188" s="53">
        <f t="shared" si="421"/>
        <v>0</v>
      </c>
      <c r="T188" s="53">
        <f t="shared" si="421"/>
        <v>0</v>
      </c>
      <c r="U188" s="53">
        <f t="shared" si="421"/>
        <v>0</v>
      </c>
      <c r="V188" s="53">
        <f t="shared" si="421"/>
        <v>0</v>
      </c>
      <c r="W188" s="53">
        <f t="shared" si="421"/>
        <v>0</v>
      </c>
    </row>
    <row r="189" spans="1:23" ht="21" customHeight="1" x14ac:dyDescent="0.4">
      <c r="A189" s="124"/>
      <c r="B189" s="125"/>
      <c r="C189" s="126"/>
      <c r="D189" s="119"/>
      <c r="E189" s="58" t="s">
        <v>25</v>
      </c>
      <c r="F189" s="53">
        <f>F194</f>
        <v>12638.16</v>
      </c>
      <c r="G189" s="53">
        <f t="shared" ref="G189:P189" si="422">G194</f>
        <v>0</v>
      </c>
      <c r="H189" s="53">
        <f t="shared" si="422"/>
        <v>12638.16</v>
      </c>
      <c r="I189" s="53">
        <f t="shared" si="422"/>
        <v>0</v>
      </c>
      <c r="J189" s="53">
        <f t="shared" si="422"/>
        <v>0</v>
      </c>
      <c r="K189" s="53">
        <f t="shared" si="422"/>
        <v>0</v>
      </c>
      <c r="L189" s="53">
        <f t="shared" si="422"/>
        <v>12638.16</v>
      </c>
      <c r="M189" s="53">
        <f t="shared" si="422"/>
        <v>0</v>
      </c>
      <c r="N189" s="53">
        <f t="shared" si="422"/>
        <v>12638.16</v>
      </c>
      <c r="O189" s="53">
        <f t="shared" si="422"/>
        <v>0</v>
      </c>
      <c r="P189" s="53">
        <f t="shared" si="422"/>
        <v>0</v>
      </c>
      <c r="Q189" s="53">
        <f>Q194</f>
        <v>0</v>
      </c>
      <c r="R189" s="53">
        <f t="shared" ref="R189:W191" si="423">R194</f>
        <v>0</v>
      </c>
      <c r="S189" s="53">
        <f t="shared" si="423"/>
        <v>0</v>
      </c>
      <c r="T189" s="53">
        <f t="shared" si="423"/>
        <v>0</v>
      </c>
      <c r="U189" s="53">
        <f t="shared" si="423"/>
        <v>0</v>
      </c>
      <c r="V189" s="53">
        <f t="shared" si="423"/>
        <v>0</v>
      </c>
      <c r="W189" s="53">
        <f t="shared" si="423"/>
        <v>0</v>
      </c>
    </row>
    <row r="190" spans="1:23" ht="21" customHeight="1" x14ac:dyDescent="0.4">
      <c r="A190" s="124"/>
      <c r="B190" s="125"/>
      <c r="C190" s="126"/>
      <c r="D190" s="119"/>
      <c r="E190" s="58" t="s">
        <v>26</v>
      </c>
      <c r="F190" s="53">
        <f t="shared" ref="F190:V190" si="424">F195</f>
        <v>0</v>
      </c>
      <c r="G190" s="53">
        <f t="shared" si="424"/>
        <v>0</v>
      </c>
      <c r="H190" s="53">
        <f t="shared" si="424"/>
        <v>0</v>
      </c>
      <c r="I190" s="53">
        <f t="shared" si="424"/>
        <v>0</v>
      </c>
      <c r="J190" s="53">
        <f t="shared" si="424"/>
        <v>0</v>
      </c>
      <c r="K190" s="53">
        <f t="shared" si="424"/>
        <v>0</v>
      </c>
      <c r="L190" s="53">
        <f t="shared" si="424"/>
        <v>0</v>
      </c>
      <c r="M190" s="53">
        <f t="shared" si="424"/>
        <v>0</v>
      </c>
      <c r="N190" s="53">
        <f t="shared" si="424"/>
        <v>0</v>
      </c>
      <c r="O190" s="53">
        <f t="shared" si="424"/>
        <v>0</v>
      </c>
      <c r="P190" s="53">
        <f t="shared" si="424"/>
        <v>0</v>
      </c>
      <c r="Q190" s="53">
        <f t="shared" si="424"/>
        <v>0</v>
      </c>
      <c r="R190" s="53">
        <f t="shared" si="424"/>
        <v>0</v>
      </c>
      <c r="S190" s="53">
        <f t="shared" si="424"/>
        <v>0</v>
      </c>
      <c r="T190" s="53">
        <f t="shared" si="424"/>
        <v>0</v>
      </c>
      <c r="U190" s="53">
        <f t="shared" si="424"/>
        <v>0</v>
      </c>
      <c r="V190" s="53">
        <f t="shared" si="424"/>
        <v>0</v>
      </c>
      <c r="W190" s="53">
        <f t="shared" si="423"/>
        <v>0</v>
      </c>
    </row>
    <row r="191" spans="1:23" ht="21" customHeight="1" x14ac:dyDescent="0.4">
      <c r="A191" s="127"/>
      <c r="B191" s="128"/>
      <c r="C191" s="129"/>
      <c r="D191" s="120"/>
      <c r="E191" s="58" t="s">
        <v>27</v>
      </c>
      <c r="F191" s="53">
        <f t="shared" ref="F191:V191" si="425">F196</f>
        <v>5160.24</v>
      </c>
      <c r="G191" s="53">
        <f t="shared" si="425"/>
        <v>0</v>
      </c>
      <c r="H191" s="53">
        <f t="shared" si="425"/>
        <v>5160.24</v>
      </c>
      <c r="I191" s="53">
        <f t="shared" si="425"/>
        <v>0</v>
      </c>
      <c r="J191" s="53">
        <f t="shared" si="425"/>
        <v>0</v>
      </c>
      <c r="K191" s="53">
        <f t="shared" si="425"/>
        <v>0</v>
      </c>
      <c r="L191" s="53">
        <f t="shared" si="425"/>
        <v>5160.24</v>
      </c>
      <c r="M191" s="53">
        <f t="shared" si="425"/>
        <v>0</v>
      </c>
      <c r="N191" s="53">
        <f t="shared" si="425"/>
        <v>5160.24</v>
      </c>
      <c r="O191" s="53">
        <f t="shared" si="425"/>
        <v>0</v>
      </c>
      <c r="P191" s="53">
        <f t="shared" si="425"/>
        <v>0</v>
      </c>
      <c r="Q191" s="53">
        <f t="shared" si="425"/>
        <v>0</v>
      </c>
      <c r="R191" s="53">
        <f t="shared" si="425"/>
        <v>0</v>
      </c>
      <c r="S191" s="53">
        <f t="shared" si="425"/>
        <v>0</v>
      </c>
      <c r="T191" s="53">
        <f t="shared" si="425"/>
        <v>0</v>
      </c>
      <c r="U191" s="53">
        <f t="shared" si="425"/>
        <v>0</v>
      </c>
      <c r="V191" s="53">
        <f t="shared" si="425"/>
        <v>0</v>
      </c>
      <c r="W191" s="53">
        <f t="shared" si="423"/>
        <v>0</v>
      </c>
    </row>
    <row r="192" spans="1:23" ht="24" customHeight="1" x14ac:dyDescent="0.4">
      <c r="A192" s="109">
        <f>'Характеристика объектов'!A46</f>
        <v>29</v>
      </c>
      <c r="B192" s="112" t="str">
        <f>'Характеристика объектов'!B46</f>
        <v>Кусинское сельское поселение</v>
      </c>
      <c r="C192" s="112" t="str">
        <f>'Характеристика объектов'!C46</f>
        <v>Капитальный ремонт  водопроводных сетей: Кириши – Кусино</v>
      </c>
      <c r="D192" s="117" t="s">
        <v>22</v>
      </c>
      <c r="E192" s="118"/>
      <c r="F192" s="53">
        <f>I192+L192+O192+R192+U192</f>
        <v>30952.400000000001</v>
      </c>
      <c r="G192" s="53">
        <f t="shared" ref="G192:G196" si="426">J192+M192</f>
        <v>0</v>
      </c>
      <c r="H192" s="53">
        <f t="shared" ref="H192:H196" si="427">K192+N192</f>
        <v>30952.400000000001</v>
      </c>
      <c r="I192" s="53">
        <f>SUM(I193:I196)</f>
        <v>0</v>
      </c>
      <c r="J192" s="53">
        <f t="shared" ref="J192:K192" si="428">SUM(J193:J196)</f>
        <v>0</v>
      </c>
      <c r="K192" s="53">
        <f t="shared" si="428"/>
        <v>0</v>
      </c>
      <c r="L192" s="53">
        <f>SUM(L193:L196)</f>
        <v>30952.400000000001</v>
      </c>
      <c r="M192" s="53">
        <f t="shared" ref="M192:N192" si="429">SUM(M193:M196)</f>
        <v>0</v>
      </c>
      <c r="N192" s="53">
        <f t="shared" si="429"/>
        <v>30952.400000000001</v>
      </c>
      <c r="O192" s="53">
        <f>SUM(O193:O196)</f>
        <v>0</v>
      </c>
      <c r="P192" s="53">
        <f t="shared" ref="P192" si="430">SUM(P193:P196)</f>
        <v>0</v>
      </c>
      <c r="Q192" s="53">
        <f>SUM(Q193:Q196)</f>
        <v>0</v>
      </c>
      <c r="R192" s="53">
        <f>SUM(R193:R196)</f>
        <v>0</v>
      </c>
      <c r="S192" s="53">
        <f t="shared" ref="S192:T192" si="431">SUM(S193:S196)</f>
        <v>0</v>
      </c>
      <c r="T192" s="53">
        <f t="shared" si="431"/>
        <v>0</v>
      </c>
      <c r="U192" s="53">
        <f>SUM(U193:U196)</f>
        <v>0</v>
      </c>
      <c r="V192" s="53">
        <f>SUM(V193:V196)</f>
        <v>0</v>
      </c>
      <c r="W192" s="53">
        <f t="shared" ref="W192" si="432">SUM(W193:W196)</f>
        <v>0</v>
      </c>
    </row>
    <row r="193" spans="1:23" ht="24" customHeight="1" x14ac:dyDescent="0.4">
      <c r="A193" s="110"/>
      <c r="B193" s="113"/>
      <c r="C193" s="113"/>
      <c r="D193" s="109" t="s">
        <v>293</v>
      </c>
      <c r="E193" s="58" t="s">
        <v>24</v>
      </c>
      <c r="F193" s="53">
        <f t="shared" ref="F193:F196" si="433">I193+L193</f>
        <v>13154</v>
      </c>
      <c r="G193" s="53">
        <f t="shared" si="426"/>
        <v>0</v>
      </c>
      <c r="H193" s="53">
        <f t="shared" si="427"/>
        <v>13154</v>
      </c>
      <c r="I193" s="53">
        <f>SUM(J193:K193)</f>
        <v>0</v>
      </c>
      <c r="J193" s="53">
        <v>0</v>
      </c>
      <c r="K193" s="53">
        <v>0</v>
      </c>
      <c r="L193" s="53">
        <f>SUM(M193:N193)</f>
        <v>13154</v>
      </c>
      <c r="M193" s="53">
        <v>0</v>
      </c>
      <c r="N193" s="53">
        <v>13154</v>
      </c>
      <c r="O193" s="53">
        <f>SUM(P193:Q193)</f>
        <v>0</v>
      </c>
      <c r="P193" s="53">
        <v>0</v>
      </c>
      <c r="Q193" s="53">
        <v>0</v>
      </c>
      <c r="R193" s="53">
        <f>SUM(S193:T193)</f>
        <v>0</v>
      </c>
      <c r="S193" s="53">
        <v>0</v>
      </c>
      <c r="T193" s="53">
        <v>0</v>
      </c>
      <c r="U193" s="53">
        <f>SUM(V193:W193)</f>
        <v>0</v>
      </c>
      <c r="V193" s="53">
        <v>0</v>
      </c>
      <c r="W193" s="53">
        <v>0</v>
      </c>
    </row>
    <row r="194" spans="1:23" ht="24" customHeight="1" x14ac:dyDescent="0.4">
      <c r="A194" s="110"/>
      <c r="B194" s="113"/>
      <c r="C194" s="113"/>
      <c r="D194" s="119"/>
      <c r="E194" s="58" t="s">
        <v>25</v>
      </c>
      <c r="F194" s="53">
        <f t="shared" si="433"/>
        <v>12638.16</v>
      </c>
      <c r="G194" s="53">
        <f t="shared" si="426"/>
        <v>0</v>
      </c>
      <c r="H194" s="53">
        <f t="shared" si="427"/>
        <v>12638.16</v>
      </c>
      <c r="I194" s="53">
        <f t="shared" ref="I194:I196" si="434">SUM(J194:K194)</f>
        <v>0</v>
      </c>
      <c r="J194" s="53">
        <v>0</v>
      </c>
      <c r="K194" s="53">
        <v>0</v>
      </c>
      <c r="L194" s="53">
        <f>SUM(M194:N194)</f>
        <v>12638.16</v>
      </c>
      <c r="M194" s="53">
        <v>0</v>
      </c>
      <c r="N194" s="53">
        <v>12638.16</v>
      </c>
      <c r="O194" s="53">
        <f>SUM(P194:Q194)</f>
        <v>0</v>
      </c>
      <c r="P194" s="53">
        <v>0</v>
      </c>
      <c r="Q194" s="53">
        <v>0</v>
      </c>
      <c r="R194" s="53">
        <f t="shared" ref="R194:R196" si="435">SUM(S194:T194)</f>
        <v>0</v>
      </c>
      <c r="S194" s="53">
        <v>0</v>
      </c>
      <c r="T194" s="53">
        <v>0</v>
      </c>
      <c r="U194" s="53">
        <f t="shared" ref="U194:U196" si="436">SUM(V194:W194)</f>
        <v>0</v>
      </c>
      <c r="V194" s="53">
        <v>0</v>
      </c>
      <c r="W194" s="53">
        <v>0</v>
      </c>
    </row>
    <row r="195" spans="1:23" ht="24" customHeight="1" x14ac:dyDescent="0.4">
      <c r="A195" s="110"/>
      <c r="B195" s="113"/>
      <c r="C195" s="113"/>
      <c r="D195" s="119"/>
      <c r="E195" s="58" t="s">
        <v>26</v>
      </c>
      <c r="F195" s="53">
        <f t="shared" si="433"/>
        <v>0</v>
      </c>
      <c r="G195" s="53">
        <f t="shared" si="426"/>
        <v>0</v>
      </c>
      <c r="H195" s="53">
        <f t="shared" si="427"/>
        <v>0</v>
      </c>
      <c r="I195" s="53">
        <f t="shared" si="434"/>
        <v>0</v>
      </c>
      <c r="J195" s="53">
        <v>0</v>
      </c>
      <c r="K195" s="53">
        <v>0</v>
      </c>
      <c r="L195" s="53">
        <f t="shared" ref="L195:L196" si="437">SUM(M195:N195)</f>
        <v>0</v>
      </c>
      <c r="M195" s="53">
        <v>0</v>
      </c>
      <c r="N195" s="53">
        <v>0</v>
      </c>
      <c r="O195" s="53">
        <f t="shared" ref="O195:O196" si="438">SUM(P195:Q195)</f>
        <v>0</v>
      </c>
      <c r="P195" s="53">
        <v>0</v>
      </c>
      <c r="Q195" s="53">
        <v>0</v>
      </c>
      <c r="R195" s="53">
        <f t="shared" si="435"/>
        <v>0</v>
      </c>
      <c r="S195" s="53">
        <v>0</v>
      </c>
      <c r="T195" s="53">
        <v>0</v>
      </c>
      <c r="U195" s="53">
        <f t="shared" si="436"/>
        <v>0</v>
      </c>
      <c r="V195" s="53">
        <v>0</v>
      </c>
      <c r="W195" s="53">
        <v>0</v>
      </c>
    </row>
    <row r="196" spans="1:23" ht="24" customHeight="1" x14ac:dyDescent="0.4">
      <c r="A196" s="111"/>
      <c r="B196" s="114"/>
      <c r="C196" s="114"/>
      <c r="D196" s="120"/>
      <c r="E196" s="58" t="s">
        <v>27</v>
      </c>
      <c r="F196" s="53">
        <f t="shared" si="433"/>
        <v>5160.24</v>
      </c>
      <c r="G196" s="53">
        <f t="shared" si="426"/>
        <v>0</v>
      </c>
      <c r="H196" s="53">
        <f t="shared" si="427"/>
        <v>5160.24</v>
      </c>
      <c r="I196" s="53">
        <f t="shared" si="434"/>
        <v>0</v>
      </c>
      <c r="J196" s="53">
        <v>0</v>
      </c>
      <c r="K196" s="53">
        <v>0</v>
      </c>
      <c r="L196" s="53">
        <f t="shared" si="437"/>
        <v>5160.24</v>
      </c>
      <c r="M196" s="53">
        <v>0</v>
      </c>
      <c r="N196" s="53">
        <v>5160.24</v>
      </c>
      <c r="O196" s="53">
        <f t="shared" si="438"/>
        <v>0</v>
      </c>
      <c r="P196" s="53">
        <v>0</v>
      </c>
      <c r="Q196" s="53">
        <v>0</v>
      </c>
      <c r="R196" s="53">
        <f t="shared" si="435"/>
        <v>0</v>
      </c>
      <c r="S196" s="53">
        <v>0</v>
      </c>
      <c r="T196" s="53">
        <v>0</v>
      </c>
      <c r="U196" s="53">
        <f t="shared" si="436"/>
        <v>0</v>
      </c>
      <c r="V196" s="53">
        <v>0</v>
      </c>
      <c r="W196" s="53">
        <v>0</v>
      </c>
    </row>
    <row r="197" spans="1:23" ht="20.25" customHeight="1" x14ac:dyDescent="0.4">
      <c r="A197" s="121" t="s">
        <v>303</v>
      </c>
      <c r="B197" s="122"/>
      <c r="C197" s="123"/>
      <c r="D197" s="117" t="s">
        <v>22</v>
      </c>
      <c r="E197" s="118"/>
      <c r="F197" s="53">
        <f>SUM(F198:F201)</f>
        <v>500987.36</v>
      </c>
      <c r="G197" s="53">
        <f t="shared" ref="G197:M197" si="439">SUM(G198:G201)</f>
        <v>0</v>
      </c>
      <c r="H197" s="53">
        <f t="shared" si="439"/>
        <v>500987.36</v>
      </c>
      <c r="I197" s="53">
        <f t="shared" si="439"/>
        <v>114524.25</v>
      </c>
      <c r="J197" s="53">
        <f t="shared" si="439"/>
        <v>0</v>
      </c>
      <c r="K197" s="53">
        <f t="shared" si="439"/>
        <v>114524.25</v>
      </c>
      <c r="L197" s="53">
        <f t="shared" si="439"/>
        <v>386463.11</v>
      </c>
      <c r="M197" s="53">
        <f t="shared" si="439"/>
        <v>0</v>
      </c>
      <c r="N197" s="53">
        <f>SUM(N198:N201)</f>
        <v>386463.11</v>
      </c>
      <c r="O197" s="53">
        <f t="shared" ref="O197:W197" si="440">SUM(O198:O201)</f>
        <v>0</v>
      </c>
      <c r="P197" s="53">
        <f t="shared" si="440"/>
        <v>0</v>
      </c>
      <c r="Q197" s="53">
        <f t="shared" si="440"/>
        <v>0</v>
      </c>
      <c r="R197" s="53">
        <f t="shared" si="440"/>
        <v>0</v>
      </c>
      <c r="S197" s="53">
        <f t="shared" si="440"/>
        <v>0</v>
      </c>
      <c r="T197" s="53">
        <f t="shared" si="440"/>
        <v>0</v>
      </c>
      <c r="U197" s="53">
        <f t="shared" si="440"/>
        <v>0</v>
      </c>
      <c r="V197" s="53">
        <f t="shared" si="440"/>
        <v>0</v>
      </c>
      <c r="W197" s="53">
        <f t="shared" si="440"/>
        <v>0</v>
      </c>
    </row>
    <row r="198" spans="1:23" ht="20.25" customHeight="1" x14ac:dyDescent="0.4">
      <c r="A198" s="124"/>
      <c r="B198" s="125"/>
      <c r="C198" s="126"/>
      <c r="D198" s="109" t="s">
        <v>293</v>
      </c>
      <c r="E198" s="58" t="s">
        <v>24</v>
      </c>
      <c r="F198" s="53">
        <f t="shared" ref="F198:M201" si="441">F203+F208+F213+F218+F223+F228+F233+F238+F243+F248+F253+F258+F263+F268+F273+F278+F283+F288+F293</f>
        <v>212910</v>
      </c>
      <c r="G198" s="53">
        <f t="shared" si="441"/>
        <v>0</v>
      </c>
      <c r="H198" s="53">
        <f t="shared" si="441"/>
        <v>212910</v>
      </c>
      <c r="I198" s="53">
        <f t="shared" si="441"/>
        <v>48671</v>
      </c>
      <c r="J198" s="53">
        <f t="shared" si="441"/>
        <v>0</v>
      </c>
      <c r="K198" s="53">
        <f t="shared" si="441"/>
        <v>48671</v>
      </c>
      <c r="L198" s="53">
        <f t="shared" si="441"/>
        <v>164239</v>
      </c>
      <c r="M198" s="53">
        <f t="shared" si="441"/>
        <v>0</v>
      </c>
      <c r="N198" s="53">
        <f>N203+N208+N213+N218+N223+N228+N233+N238+N243+N248+N253+N258+N263+N268+N273+N278+N283+N288+N293</f>
        <v>164239</v>
      </c>
      <c r="O198" s="53">
        <f t="shared" ref="O198:W198" si="442">O208+O213+O218+O223+O228+O233+O238+O243+O248+O253+O258+O263+O268+O273+O278+O283+O288</f>
        <v>0</v>
      </c>
      <c r="P198" s="53">
        <f t="shared" si="442"/>
        <v>0</v>
      </c>
      <c r="Q198" s="53">
        <f t="shared" si="442"/>
        <v>0</v>
      </c>
      <c r="R198" s="53">
        <f t="shared" si="442"/>
        <v>0</v>
      </c>
      <c r="S198" s="53">
        <f t="shared" si="442"/>
        <v>0</v>
      </c>
      <c r="T198" s="53">
        <f t="shared" si="442"/>
        <v>0</v>
      </c>
      <c r="U198" s="53">
        <f t="shared" si="442"/>
        <v>0</v>
      </c>
      <c r="V198" s="53">
        <f t="shared" si="442"/>
        <v>0</v>
      </c>
      <c r="W198" s="53">
        <f t="shared" si="442"/>
        <v>0</v>
      </c>
    </row>
    <row r="199" spans="1:23" ht="20.25" customHeight="1" x14ac:dyDescent="0.4">
      <c r="A199" s="124"/>
      <c r="B199" s="125"/>
      <c r="C199" s="126"/>
      <c r="D199" s="119"/>
      <c r="E199" s="58" t="s">
        <v>25</v>
      </c>
      <c r="F199" s="53">
        <f t="shared" si="441"/>
        <v>204041.62999999998</v>
      </c>
      <c r="G199" s="53">
        <f t="shared" si="441"/>
        <v>0</v>
      </c>
      <c r="H199" s="53">
        <f t="shared" si="441"/>
        <v>204041.62999999998</v>
      </c>
      <c r="I199" s="53">
        <f t="shared" si="441"/>
        <v>46243.37</v>
      </c>
      <c r="J199" s="53">
        <f t="shared" si="441"/>
        <v>0</v>
      </c>
      <c r="K199" s="53">
        <f t="shared" si="441"/>
        <v>46243.37</v>
      </c>
      <c r="L199" s="53">
        <f t="shared" si="441"/>
        <v>157798.26</v>
      </c>
      <c r="M199" s="53">
        <f t="shared" si="441"/>
        <v>0</v>
      </c>
      <c r="N199" s="53">
        <f t="shared" ref="N199:N201" si="443">N204+N209+N214+N219+N224+N229+N234+N239+N244+N249+N254+N259+N264+N269+N274+N279+N284+N289+N294</f>
        <v>157798.26</v>
      </c>
      <c r="O199" s="53">
        <f t="shared" ref="O199:P201" si="444">O209+O214+O219+O224+O229+O234+O239+O244+O249+O254+O259+O264+O269+O274+O279+O284+O289</f>
        <v>0</v>
      </c>
      <c r="P199" s="53">
        <f t="shared" si="444"/>
        <v>0</v>
      </c>
      <c r="Q199" s="53">
        <f t="shared" ref="Q199:W199" si="445">Q209+Q214+Q219+Q224+Q229+Q234+Q239+Q244+Q249+Q254+Q259+Q264+Q269+Q274+Q279+Q284+Q289</f>
        <v>0</v>
      </c>
      <c r="R199" s="53">
        <f t="shared" si="445"/>
        <v>0</v>
      </c>
      <c r="S199" s="53">
        <f t="shared" si="445"/>
        <v>0</v>
      </c>
      <c r="T199" s="53">
        <f t="shared" si="445"/>
        <v>0</v>
      </c>
      <c r="U199" s="53">
        <f t="shared" si="445"/>
        <v>0</v>
      </c>
      <c r="V199" s="53">
        <f t="shared" si="445"/>
        <v>0</v>
      </c>
      <c r="W199" s="53">
        <f t="shared" si="445"/>
        <v>0</v>
      </c>
    </row>
    <row r="200" spans="1:23" ht="20.25" customHeight="1" x14ac:dyDescent="0.4">
      <c r="A200" s="124"/>
      <c r="B200" s="125"/>
      <c r="C200" s="126"/>
      <c r="D200" s="119"/>
      <c r="E200" s="58" t="s">
        <v>26</v>
      </c>
      <c r="F200" s="53">
        <f t="shared" si="441"/>
        <v>0</v>
      </c>
      <c r="G200" s="53">
        <f t="shared" si="441"/>
        <v>0</v>
      </c>
      <c r="H200" s="53">
        <f t="shared" si="441"/>
        <v>0</v>
      </c>
      <c r="I200" s="53">
        <f t="shared" si="441"/>
        <v>0</v>
      </c>
      <c r="J200" s="53">
        <f t="shared" si="441"/>
        <v>0</v>
      </c>
      <c r="K200" s="53">
        <f t="shared" si="441"/>
        <v>0</v>
      </c>
      <c r="L200" s="53">
        <f t="shared" si="441"/>
        <v>0</v>
      </c>
      <c r="M200" s="53">
        <f t="shared" si="441"/>
        <v>0</v>
      </c>
      <c r="N200" s="53">
        <f t="shared" si="443"/>
        <v>0</v>
      </c>
      <c r="O200" s="53">
        <f t="shared" si="444"/>
        <v>0</v>
      </c>
      <c r="P200" s="53">
        <f t="shared" si="444"/>
        <v>0</v>
      </c>
      <c r="Q200" s="53">
        <f t="shared" ref="Q200:W200" si="446">Q210+Q215+Q220+Q225+Q230+Q235+Q240+Q245+Q250+Q255+Q260+Q265+Q270+Q275+Q280+Q285+Q290</f>
        <v>0</v>
      </c>
      <c r="R200" s="53">
        <f t="shared" si="446"/>
        <v>0</v>
      </c>
      <c r="S200" s="53">
        <f t="shared" si="446"/>
        <v>0</v>
      </c>
      <c r="T200" s="53">
        <f t="shared" si="446"/>
        <v>0</v>
      </c>
      <c r="U200" s="53">
        <f t="shared" si="446"/>
        <v>0</v>
      </c>
      <c r="V200" s="53">
        <f t="shared" si="446"/>
        <v>0</v>
      </c>
      <c r="W200" s="53">
        <f t="shared" si="446"/>
        <v>0</v>
      </c>
    </row>
    <row r="201" spans="1:23" ht="20.25" customHeight="1" x14ac:dyDescent="0.4">
      <c r="A201" s="127"/>
      <c r="B201" s="128"/>
      <c r="C201" s="129"/>
      <c r="D201" s="120"/>
      <c r="E201" s="58" t="s">
        <v>27</v>
      </c>
      <c r="F201" s="53">
        <f t="shared" si="441"/>
        <v>84035.73</v>
      </c>
      <c r="G201" s="53">
        <f t="shared" si="441"/>
        <v>0</v>
      </c>
      <c r="H201" s="53">
        <f t="shared" si="441"/>
        <v>84035.73</v>
      </c>
      <c r="I201" s="53">
        <f t="shared" si="441"/>
        <v>19609.879999999997</v>
      </c>
      <c r="J201" s="53">
        <f t="shared" si="441"/>
        <v>0</v>
      </c>
      <c r="K201" s="53">
        <f t="shared" si="441"/>
        <v>19609.879999999997</v>
      </c>
      <c r="L201" s="53">
        <f t="shared" si="441"/>
        <v>64425.849999999991</v>
      </c>
      <c r="M201" s="53">
        <f t="shared" si="441"/>
        <v>0</v>
      </c>
      <c r="N201" s="53">
        <f t="shared" si="443"/>
        <v>64425.849999999991</v>
      </c>
      <c r="O201" s="53">
        <f t="shared" si="444"/>
        <v>0</v>
      </c>
      <c r="P201" s="53">
        <f t="shared" si="444"/>
        <v>0</v>
      </c>
      <c r="Q201" s="53">
        <f t="shared" ref="Q201:W201" si="447">Q211+Q216+Q221+Q226+Q231+Q236+Q241+Q246+Q251+Q256+Q261+Q266+Q271+Q276+Q281+Q286+Q291</f>
        <v>0</v>
      </c>
      <c r="R201" s="53">
        <f t="shared" si="447"/>
        <v>0</v>
      </c>
      <c r="S201" s="53">
        <f t="shared" si="447"/>
        <v>0</v>
      </c>
      <c r="T201" s="53">
        <f t="shared" si="447"/>
        <v>0</v>
      </c>
      <c r="U201" s="53">
        <f t="shared" si="447"/>
        <v>0</v>
      </c>
      <c r="V201" s="53">
        <f t="shared" si="447"/>
        <v>0</v>
      </c>
      <c r="W201" s="53">
        <f t="shared" si="447"/>
        <v>0</v>
      </c>
    </row>
    <row r="202" spans="1:23" ht="20.25" customHeight="1" x14ac:dyDescent="0.4">
      <c r="A202" s="109">
        <f>'Характеристика объектов'!A48</f>
        <v>30</v>
      </c>
      <c r="B202" s="112" t="str">
        <f>'Характеристика объектов'!B48</f>
        <v>Мгинское городское поселение</v>
      </c>
      <c r="C202" s="112" t="str">
        <f>'Характеристика объектов'!C48</f>
        <v>Капитальный ремонт сети водоснабжения Ду 160 от ул. Колпинская, д. 65 
до ш. Революции, д. 58 (школа-интернат) 
г. Мга</v>
      </c>
      <c r="D202" s="117" t="s">
        <v>22</v>
      </c>
      <c r="E202" s="118"/>
      <c r="F202" s="53">
        <f>I202+L202+O202+R202+U202</f>
        <v>43797.65</v>
      </c>
      <c r="G202" s="53">
        <f t="shared" ref="G202:G206" si="448">J202+M202</f>
        <v>0</v>
      </c>
      <c r="H202" s="53">
        <f t="shared" ref="H202:H206" si="449">K202+N202</f>
        <v>43797.65</v>
      </c>
      <c r="I202" s="53">
        <f>SUM(I203:I206)</f>
        <v>0</v>
      </c>
      <c r="J202" s="53">
        <f t="shared" ref="J202:K202" si="450">SUM(J203:J206)</f>
        <v>0</v>
      </c>
      <c r="K202" s="53">
        <f t="shared" si="450"/>
        <v>0</v>
      </c>
      <c r="L202" s="53">
        <f>SUM(L203:L206)</f>
        <v>43797.65</v>
      </c>
      <c r="M202" s="53">
        <f t="shared" ref="M202:N202" si="451">SUM(M203:M206)</f>
        <v>0</v>
      </c>
      <c r="N202" s="53">
        <f t="shared" si="451"/>
        <v>43797.65</v>
      </c>
      <c r="O202" s="53">
        <f>SUM(O203:O206)</f>
        <v>0</v>
      </c>
      <c r="P202" s="53">
        <f t="shared" ref="P202" si="452">SUM(P203:P206)</f>
        <v>0</v>
      </c>
      <c r="Q202" s="53">
        <f>SUM(Q203:Q206)</f>
        <v>0</v>
      </c>
      <c r="R202" s="53">
        <f>SUM(R203:R206)</f>
        <v>0</v>
      </c>
      <c r="S202" s="53">
        <f t="shared" ref="S202:T202" si="453">SUM(S203:S206)</f>
        <v>0</v>
      </c>
      <c r="T202" s="53">
        <f t="shared" si="453"/>
        <v>0</v>
      </c>
      <c r="U202" s="53">
        <f>SUM(U203:U206)</f>
        <v>0</v>
      </c>
      <c r="V202" s="53">
        <f>SUM(V203:V206)</f>
        <v>0</v>
      </c>
      <c r="W202" s="53">
        <f t="shared" ref="W202" si="454">SUM(W203:W206)</f>
        <v>0</v>
      </c>
    </row>
    <row r="203" spans="1:23" ht="20.25" customHeight="1" x14ac:dyDescent="0.4">
      <c r="A203" s="110"/>
      <c r="B203" s="113"/>
      <c r="C203" s="113"/>
      <c r="D203" s="109" t="s">
        <v>293</v>
      </c>
      <c r="E203" s="58" t="s">
        <v>24</v>
      </c>
      <c r="F203" s="53">
        <f t="shared" ref="F203:F206" si="455">I203+L203</f>
        <v>18614</v>
      </c>
      <c r="G203" s="53">
        <f t="shared" si="448"/>
        <v>0</v>
      </c>
      <c r="H203" s="53">
        <f t="shared" si="449"/>
        <v>18614</v>
      </c>
      <c r="I203" s="53">
        <f>SUM(J203:K203)</f>
        <v>0</v>
      </c>
      <c r="J203" s="53">
        <v>0</v>
      </c>
      <c r="K203" s="53">
        <v>0</v>
      </c>
      <c r="L203" s="53">
        <f>SUM(M203:N203)</f>
        <v>18614</v>
      </c>
      <c r="M203" s="53">
        <v>0</v>
      </c>
      <c r="N203" s="53">
        <v>18614</v>
      </c>
      <c r="O203" s="53">
        <f>SUM(P203:Q203)</f>
        <v>0</v>
      </c>
      <c r="P203" s="53">
        <v>0</v>
      </c>
      <c r="Q203" s="53">
        <v>0</v>
      </c>
      <c r="R203" s="53">
        <f>SUM(S203:T203)</f>
        <v>0</v>
      </c>
      <c r="S203" s="53">
        <v>0</v>
      </c>
      <c r="T203" s="53">
        <v>0</v>
      </c>
      <c r="U203" s="53">
        <f>SUM(V203:W203)</f>
        <v>0</v>
      </c>
      <c r="V203" s="53">
        <v>0</v>
      </c>
      <c r="W203" s="53">
        <v>0</v>
      </c>
    </row>
    <row r="204" spans="1:23" ht="20.25" customHeight="1" x14ac:dyDescent="0.4">
      <c r="A204" s="110"/>
      <c r="B204" s="113"/>
      <c r="C204" s="113"/>
      <c r="D204" s="119"/>
      <c r="E204" s="58" t="s">
        <v>25</v>
      </c>
      <c r="F204" s="53">
        <f t="shared" si="455"/>
        <v>17884.04</v>
      </c>
      <c r="G204" s="53">
        <f t="shared" si="448"/>
        <v>0</v>
      </c>
      <c r="H204" s="53">
        <f t="shared" si="449"/>
        <v>17884.04</v>
      </c>
      <c r="I204" s="53">
        <f t="shared" ref="I204:I206" si="456">SUM(J204:K204)</f>
        <v>0</v>
      </c>
      <c r="J204" s="53">
        <v>0</v>
      </c>
      <c r="K204" s="53">
        <v>0</v>
      </c>
      <c r="L204" s="53">
        <f>SUM(M204:N204)</f>
        <v>17884.04</v>
      </c>
      <c r="M204" s="53">
        <v>0</v>
      </c>
      <c r="N204" s="53">
        <v>17884.04</v>
      </c>
      <c r="O204" s="53">
        <f>SUM(P204:Q204)</f>
        <v>0</v>
      </c>
      <c r="P204" s="53">
        <v>0</v>
      </c>
      <c r="Q204" s="53">
        <v>0</v>
      </c>
      <c r="R204" s="53">
        <f t="shared" ref="R204:R206" si="457">SUM(S204:T204)</f>
        <v>0</v>
      </c>
      <c r="S204" s="53">
        <v>0</v>
      </c>
      <c r="T204" s="53">
        <v>0</v>
      </c>
      <c r="U204" s="53">
        <f t="shared" ref="U204:U206" si="458">SUM(V204:W204)</f>
        <v>0</v>
      </c>
      <c r="V204" s="53">
        <v>0</v>
      </c>
      <c r="W204" s="53">
        <v>0</v>
      </c>
    </row>
    <row r="205" spans="1:23" ht="20.25" customHeight="1" x14ac:dyDescent="0.4">
      <c r="A205" s="110"/>
      <c r="B205" s="113"/>
      <c r="C205" s="113"/>
      <c r="D205" s="119"/>
      <c r="E205" s="58" t="s">
        <v>26</v>
      </c>
      <c r="F205" s="53">
        <f t="shared" si="455"/>
        <v>0</v>
      </c>
      <c r="G205" s="53">
        <f t="shared" si="448"/>
        <v>0</v>
      </c>
      <c r="H205" s="53">
        <f t="shared" si="449"/>
        <v>0</v>
      </c>
      <c r="I205" s="53">
        <f t="shared" si="456"/>
        <v>0</v>
      </c>
      <c r="J205" s="53">
        <v>0</v>
      </c>
      <c r="K205" s="53">
        <v>0</v>
      </c>
      <c r="L205" s="53">
        <f t="shared" ref="L205:L206" si="459">SUM(M205:N205)</f>
        <v>0</v>
      </c>
      <c r="M205" s="53">
        <v>0</v>
      </c>
      <c r="N205" s="53">
        <v>0</v>
      </c>
      <c r="O205" s="53">
        <f t="shared" ref="O205:O206" si="460">SUM(P205:Q205)</f>
        <v>0</v>
      </c>
      <c r="P205" s="53">
        <v>0</v>
      </c>
      <c r="Q205" s="53">
        <v>0</v>
      </c>
      <c r="R205" s="53">
        <f t="shared" si="457"/>
        <v>0</v>
      </c>
      <c r="S205" s="53">
        <v>0</v>
      </c>
      <c r="T205" s="53">
        <v>0</v>
      </c>
      <c r="U205" s="53">
        <f t="shared" si="458"/>
        <v>0</v>
      </c>
      <c r="V205" s="53">
        <v>0</v>
      </c>
      <c r="W205" s="53">
        <v>0</v>
      </c>
    </row>
    <row r="206" spans="1:23" ht="20.25" customHeight="1" x14ac:dyDescent="0.4">
      <c r="A206" s="111"/>
      <c r="B206" s="114"/>
      <c r="C206" s="114"/>
      <c r="D206" s="120"/>
      <c r="E206" s="58" t="s">
        <v>27</v>
      </c>
      <c r="F206" s="53">
        <f t="shared" si="455"/>
        <v>7299.61</v>
      </c>
      <c r="G206" s="53">
        <f t="shared" si="448"/>
        <v>0</v>
      </c>
      <c r="H206" s="53">
        <f t="shared" si="449"/>
        <v>7299.61</v>
      </c>
      <c r="I206" s="53">
        <f t="shared" si="456"/>
        <v>0</v>
      </c>
      <c r="J206" s="53">
        <v>0</v>
      </c>
      <c r="K206" s="53">
        <v>0</v>
      </c>
      <c r="L206" s="53">
        <f t="shared" si="459"/>
        <v>7299.61</v>
      </c>
      <c r="M206" s="53">
        <v>0</v>
      </c>
      <c r="N206" s="53">
        <v>7299.61</v>
      </c>
      <c r="O206" s="53">
        <f t="shared" si="460"/>
        <v>0</v>
      </c>
      <c r="P206" s="53">
        <v>0</v>
      </c>
      <c r="Q206" s="53">
        <v>0</v>
      </c>
      <c r="R206" s="53">
        <f t="shared" si="457"/>
        <v>0</v>
      </c>
      <c r="S206" s="53">
        <v>0</v>
      </c>
      <c r="T206" s="53">
        <v>0</v>
      </c>
      <c r="U206" s="53">
        <f t="shared" si="458"/>
        <v>0</v>
      </c>
      <c r="V206" s="53">
        <v>0</v>
      </c>
      <c r="W206" s="53">
        <v>0</v>
      </c>
    </row>
    <row r="207" spans="1:23" ht="24" customHeight="1" x14ac:dyDescent="0.4">
      <c r="A207" s="109">
        <f>'Характеристика объектов'!A49</f>
        <v>31</v>
      </c>
      <c r="B207" s="112" t="str">
        <f>'Характеристика объектов'!B49</f>
        <v>Отрадненское городское поселение</v>
      </c>
      <c r="C207" s="112" t="str">
        <f>'Характеристика объектов'!C49</f>
        <v>Капитальный ремонт участка водопроводной сети  (1, 12, 17, 18 линия) 
в г. Отрадное</v>
      </c>
      <c r="D207" s="117" t="s">
        <v>22</v>
      </c>
      <c r="E207" s="118"/>
      <c r="F207" s="53">
        <f>I207+L207+O207+R207+U207</f>
        <v>89762.25</v>
      </c>
      <c r="G207" s="53">
        <f t="shared" ref="G207:G224" si="461">J207+M207</f>
        <v>0</v>
      </c>
      <c r="H207" s="53">
        <f t="shared" ref="H207:H224" si="462">K207+N207</f>
        <v>89762.25</v>
      </c>
      <c r="I207" s="53">
        <f>SUM(I208:I211)</f>
        <v>89762.25</v>
      </c>
      <c r="J207" s="53">
        <f t="shared" ref="J207:K207" si="463">SUM(J208:J211)</f>
        <v>0</v>
      </c>
      <c r="K207" s="53">
        <f t="shared" si="463"/>
        <v>89762.25</v>
      </c>
      <c r="L207" s="53">
        <f>SUM(L208:L211)</f>
        <v>0</v>
      </c>
      <c r="M207" s="53">
        <f t="shared" ref="M207:N207" si="464">SUM(M208:M211)</f>
        <v>0</v>
      </c>
      <c r="N207" s="53">
        <f t="shared" si="464"/>
        <v>0</v>
      </c>
      <c r="O207" s="53">
        <f>SUM(O208:O211)</f>
        <v>0</v>
      </c>
      <c r="P207" s="53">
        <f t="shared" ref="P207" si="465">SUM(P208:P211)</f>
        <v>0</v>
      </c>
      <c r="Q207" s="53">
        <f>SUM(Q208:Q211)</f>
        <v>0</v>
      </c>
      <c r="R207" s="53">
        <f>SUM(R208:R211)</f>
        <v>0</v>
      </c>
      <c r="S207" s="53">
        <f t="shared" ref="S207:T207" si="466">SUM(S208:S211)</f>
        <v>0</v>
      </c>
      <c r="T207" s="53">
        <f t="shared" si="466"/>
        <v>0</v>
      </c>
      <c r="U207" s="53">
        <f>SUM(U208:U211)</f>
        <v>0</v>
      </c>
      <c r="V207" s="53">
        <f>SUM(V208:V211)</f>
        <v>0</v>
      </c>
      <c r="W207" s="53">
        <f t="shared" ref="W207" si="467">SUM(W208:W211)</f>
        <v>0</v>
      </c>
    </row>
    <row r="208" spans="1:23" ht="24" customHeight="1" x14ac:dyDescent="0.4">
      <c r="A208" s="110"/>
      <c r="B208" s="113"/>
      <c r="C208" s="113"/>
      <c r="D208" s="109" t="s">
        <v>293</v>
      </c>
      <c r="E208" s="58" t="s">
        <v>24</v>
      </c>
      <c r="F208" s="53">
        <f t="shared" ref="F208:F211" si="468">I208+L208</f>
        <v>38148</v>
      </c>
      <c r="G208" s="53">
        <f t="shared" si="461"/>
        <v>0</v>
      </c>
      <c r="H208" s="53">
        <f t="shared" si="462"/>
        <v>38148</v>
      </c>
      <c r="I208" s="53">
        <f>SUM(J208:K208)</f>
        <v>38148</v>
      </c>
      <c r="J208" s="53">
        <v>0</v>
      </c>
      <c r="K208" s="53">
        <v>38148</v>
      </c>
      <c r="L208" s="53">
        <f>SUM(M208:N208)</f>
        <v>0</v>
      </c>
      <c r="M208" s="53">
        <v>0</v>
      </c>
      <c r="N208" s="53"/>
      <c r="O208" s="53">
        <f>SUM(P208:Q208)</f>
        <v>0</v>
      </c>
      <c r="P208" s="53">
        <v>0</v>
      </c>
      <c r="Q208" s="53">
        <v>0</v>
      </c>
      <c r="R208" s="53">
        <f>SUM(S208:T208)</f>
        <v>0</v>
      </c>
      <c r="S208" s="53">
        <v>0</v>
      </c>
      <c r="T208" s="53">
        <v>0</v>
      </c>
      <c r="U208" s="53">
        <f>SUM(V208:W208)</f>
        <v>0</v>
      </c>
      <c r="V208" s="53">
        <v>0</v>
      </c>
      <c r="W208" s="53">
        <v>0</v>
      </c>
    </row>
    <row r="209" spans="1:23" ht="24" customHeight="1" x14ac:dyDescent="0.4">
      <c r="A209" s="110"/>
      <c r="B209" s="113"/>
      <c r="C209" s="113"/>
      <c r="D209" s="119"/>
      <c r="E209" s="58" t="s">
        <v>25</v>
      </c>
      <c r="F209" s="53">
        <f t="shared" si="468"/>
        <v>36133.040000000001</v>
      </c>
      <c r="G209" s="53">
        <f t="shared" si="461"/>
        <v>0</v>
      </c>
      <c r="H209" s="53">
        <f t="shared" si="462"/>
        <v>36133.040000000001</v>
      </c>
      <c r="I209" s="53">
        <f t="shared" ref="I209:I211" si="469">SUM(J209:K209)</f>
        <v>36133.040000000001</v>
      </c>
      <c r="J209" s="53">
        <v>0</v>
      </c>
      <c r="K209" s="53">
        <v>36133.040000000001</v>
      </c>
      <c r="L209" s="53">
        <f>SUM(M209:N209)</f>
        <v>0</v>
      </c>
      <c r="M209" s="53">
        <v>0</v>
      </c>
      <c r="N209" s="53"/>
      <c r="O209" s="53">
        <f>SUM(P209:Q209)</f>
        <v>0</v>
      </c>
      <c r="P209" s="53">
        <v>0</v>
      </c>
      <c r="Q209" s="53">
        <v>0</v>
      </c>
      <c r="R209" s="53">
        <f t="shared" ref="R209:R211" si="470">SUM(S209:T209)</f>
        <v>0</v>
      </c>
      <c r="S209" s="53">
        <v>0</v>
      </c>
      <c r="T209" s="53">
        <v>0</v>
      </c>
      <c r="U209" s="53">
        <f t="shared" ref="U209:U211" si="471">SUM(V209:W209)</f>
        <v>0</v>
      </c>
      <c r="V209" s="53">
        <v>0</v>
      </c>
      <c r="W209" s="53">
        <v>0</v>
      </c>
    </row>
    <row r="210" spans="1:23" ht="24" customHeight="1" x14ac:dyDescent="0.4">
      <c r="A210" s="110"/>
      <c r="B210" s="113"/>
      <c r="C210" s="113"/>
      <c r="D210" s="119"/>
      <c r="E210" s="58" t="s">
        <v>26</v>
      </c>
      <c r="F210" s="53">
        <f t="shared" si="468"/>
        <v>0</v>
      </c>
      <c r="G210" s="53">
        <f t="shared" si="461"/>
        <v>0</v>
      </c>
      <c r="H210" s="53">
        <f t="shared" si="462"/>
        <v>0</v>
      </c>
      <c r="I210" s="53">
        <f t="shared" si="469"/>
        <v>0</v>
      </c>
      <c r="J210" s="53">
        <v>0</v>
      </c>
      <c r="K210" s="53">
        <v>0</v>
      </c>
      <c r="L210" s="53">
        <f t="shared" ref="L210:L211" si="472">SUM(M210:N210)</f>
        <v>0</v>
      </c>
      <c r="M210" s="53">
        <v>0</v>
      </c>
      <c r="N210" s="53">
        <v>0</v>
      </c>
      <c r="O210" s="53">
        <f t="shared" ref="O210:O211" si="473">SUM(P210:Q210)</f>
        <v>0</v>
      </c>
      <c r="P210" s="53">
        <v>0</v>
      </c>
      <c r="Q210" s="53">
        <v>0</v>
      </c>
      <c r="R210" s="53">
        <f t="shared" si="470"/>
        <v>0</v>
      </c>
      <c r="S210" s="53">
        <v>0</v>
      </c>
      <c r="T210" s="53">
        <v>0</v>
      </c>
      <c r="U210" s="53">
        <f t="shared" si="471"/>
        <v>0</v>
      </c>
      <c r="V210" s="53">
        <v>0</v>
      </c>
      <c r="W210" s="53">
        <v>0</v>
      </c>
    </row>
    <row r="211" spans="1:23" ht="24" customHeight="1" x14ac:dyDescent="0.4">
      <c r="A211" s="111"/>
      <c r="B211" s="114"/>
      <c r="C211" s="114"/>
      <c r="D211" s="120"/>
      <c r="E211" s="58" t="s">
        <v>27</v>
      </c>
      <c r="F211" s="53">
        <f t="shared" si="468"/>
        <v>15481.21</v>
      </c>
      <c r="G211" s="53">
        <f t="shared" si="461"/>
        <v>0</v>
      </c>
      <c r="H211" s="53">
        <f t="shared" si="462"/>
        <v>15481.21</v>
      </c>
      <c r="I211" s="53">
        <f t="shared" si="469"/>
        <v>15481.21</v>
      </c>
      <c r="J211" s="53">
        <v>0</v>
      </c>
      <c r="K211" s="53">
        <v>15481.21</v>
      </c>
      <c r="L211" s="53">
        <f t="shared" si="472"/>
        <v>0</v>
      </c>
      <c r="M211" s="53">
        <v>0</v>
      </c>
      <c r="N211" s="53">
        <v>0</v>
      </c>
      <c r="O211" s="53">
        <f t="shared" si="473"/>
        <v>0</v>
      </c>
      <c r="P211" s="53">
        <v>0</v>
      </c>
      <c r="Q211" s="53">
        <v>0</v>
      </c>
      <c r="R211" s="53">
        <f t="shared" si="470"/>
        <v>0</v>
      </c>
      <c r="S211" s="53">
        <v>0</v>
      </c>
      <c r="T211" s="53">
        <v>0</v>
      </c>
      <c r="U211" s="53">
        <f t="shared" si="471"/>
        <v>0</v>
      </c>
      <c r="V211" s="53">
        <v>0</v>
      </c>
      <c r="W211" s="53">
        <v>0</v>
      </c>
    </row>
    <row r="212" spans="1:23" ht="24" customHeight="1" x14ac:dyDescent="0.4">
      <c r="A212" s="109">
        <f>'Характеристика объектов'!A50</f>
        <v>32</v>
      </c>
      <c r="B212" s="112" t="str">
        <f>'Характеристика объектов'!B50</f>
        <v>Отрадненское городское поселение</v>
      </c>
      <c r="C212" s="112" t="str">
        <f>'Характеристика объектов'!C50</f>
        <v>Распределительный водопровод 47:16:0000000:44523 в г. Отрадное</v>
      </c>
      <c r="D212" s="117" t="s">
        <v>22</v>
      </c>
      <c r="E212" s="118"/>
      <c r="F212" s="53">
        <f>I212+L212+O212+R212+U212</f>
        <v>19685.73</v>
      </c>
      <c r="G212" s="53">
        <f t="shared" si="461"/>
        <v>0</v>
      </c>
      <c r="H212" s="53">
        <f t="shared" si="462"/>
        <v>19685.73</v>
      </c>
      <c r="I212" s="53">
        <f>SUM(I213:I216)</f>
        <v>0</v>
      </c>
      <c r="J212" s="53">
        <f t="shared" ref="J212:K212" si="474">SUM(J213:J216)</f>
        <v>0</v>
      </c>
      <c r="K212" s="53">
        <f t="shared" si="474"/>
        <v>0</v>
      </c>
      <c r="L212" s="53">
        <f>SUM(L213:L216)</f>
        <v>19685.73</v>
      </c>
      <c r="M212" s="53">
        <f t="shared" ref="M212:N212" si="475">SUM(M213:M216)</f>
        <v>0</v>
      </c>
      <c r="N212" s="53">
        <f t="shared" si="475"/>
        <v>19685.73</v>
      </c>
      <c r="O212" s="53">
        <f>SUM(O213:O216)</f>
        <v>0</v>
      </c>
      <c r="P212" s="53">
        <f t="shared" ref="P212" si="476">SUM(P213:P216)</f>
        <v>0</v>
      </c>
      <c r="Q212" s="53">
        <f>SUM(Q213:Q216)</f>
        <v>0</v>
      </c>
      <c r="R212" s="53">
        <f>SUM(R213:R216)</f>
        <v>0</v>
      </c>
      <c r="S212" s="53">
        <f t="shared" ref="S212:T212" si="477">SUM(S213:S216)</f>
        <v>0</v>
      </c>
      <c r="T212" s="53">
        <f t="shared" si="477"/>
        <v>0</v>
      </c>
      <c r="U212" s="53">
        <f>SUM(U213:U216)</f>
        <v>0</v>
      </c>
      <c r="V212" s="53">
        <f>SUM(V213:V216)</f>
        <v>0</v>
      </c>
      <c r="W212" s="53">
        <f t="shared" ref="W212" si="478">SUM(W213:W216)</f>
        <v>0</v>
      </c>
    </row>
    <row r="213" spans="1:23" ht="24" customHeight="1" x14ac:dyDescent="0.4">
      <c r="A213" s="110"/>
      <c r="B213" s="113"/>
      <c r="C213" s="113"/>
      <c r="D213" s="109" t="s">
        <v>293</v>
      </c>
      <c r="E213" s="58" t="s">
        <v>24</v>
      </c>
      <c r="F213" s="53">
        <f t="shared" ref="F213:F216" si="479">I213+L213</f>
        <v>8366</v>
      </c>
      <c r="G213" s="53">
        <f t="shared" si="461"/>
        <v>0</v>
      </c>
      <c r="H213" s="53">
        <f t="shared" si="462"/>
        <v>8366</v>
      </c>
      <c r="I213" s="53">
        <f>SUM(J213:K213)</f>
        <v>0</v>
      </c>
      <c r="J213" s="53">
        <v>0</v>
      </c>
      <c r="K213" s="53">
        <v>0</v>
      </c>
      <c r="L213" s="53">
        <f>SUM(M213:N213)</f>
        <v>8366</v>
      </c>
      <c r="M213" s="53">
        <v>0</v>
      </c>
      <c r="N213" s="53">
        <v>8366</v>
      </c>
      <c r="O213" s="53">
        <f>SUM(P213:Q213)</f>
        <v>0</v>
      </c>
      <c r="P213" s="53">
        <v>0</v>
      </c>
      <c r="Q213" s="53">
        <v>0</v>
      </c>
      <c r="R213" s="53">
        <f>SUM(S213:T213)</f>
        <v>0</v>
      </c>
      <c r="S213" s="53">
        <v>0</v>
      </c>
      <c r="T213" s="53">
        <v>0</v>
      </c>
      <c r="U213" s="53">
        <f>SUM(V213:W213)</f>
        <v>0</v>
      </c>
      <c r="V213" s="53">
        <v>0</v>
      </c>
      <c r="W213" s="53">
        <v>0</v>
      </c>
    </row>
    <row r="214" spans="1:23" ht="24" customHeight="1" x14ac:dyDescent="0.4">
      <c r="A214" s="110"/>
      <c r="B214" s="113"/>
      <c r="C214" s="113"/>
      <c r="D214" s="119"/>
      <c r="E214" s="58" t="s">
        <v>25</v>
      </c>
      <c r="F214" s="53">
        <f t="shared" si="479"/>
        <v>8037.92</v>
      </c>
      <c r="G214" s="53">
        <f t="shared" si="461"/>
        <v>0</v>
      </c>
      <c r="H214" s="53">
        <f t="shared" si="462"/>
        <v>8037.92</v>
      </c>
      <c r="I214" s="53">
        <f t="shared" ref="I214:I216" si="480">SUM(J214:K214)</f>
        <v>0</v>
      </c>
      <c r="J214" s="53">
        <v>0</v>
      </c>
      <c r="K214" s="53">
        <v>0</v>
      </c>
      <c r="L214" s="53">
        <f>SUM(M214:N214)</f>
        <v>8037.92</v>
      </c>
      <c r="M214" s="53">
        <v>0</v>
      </c>
      <c r="N214" s="53">
        <v>8037.92</v>
      </c>
      <c r="O214" s="53">
        <f>SUM(P214:Q214)</f>
        <v>0</v>
      </c>
      <c r="P214" s="53">
        <v>0</v>
      </c>
      <c r="Q214" s="53">
        <v>0</v>
      </c>
      <c r="R214" s="53">
        <f t="shared" ref="R214:R216" si="481">SUM(S214:T214)</f>
        <v>0</v>
      </c>
      <c r="S214" s="53">
        <v>0</v>
      </c>
      <c r="T214" s="53">
        <v>0</v>
      </c>
      <c r="U214" s="53">
        <f t="shared" ref="U214:U216" si="482">SUM(V214:W214)</f>
        <v>0</v>
      </c>
      <c r="V214" s="53">
        <v>0</v>
      </c>
      <c r="W214" s="53">
        <v>0</v>
      </c>
    </row>
    <row r="215" spans="1:23" ht="24" customHeight="1" x14ac:dyDescent="0.4">
      <c r="A215" s="110"/>
      <c r="B215" s="113"/>
      <c r="C215" s="113"/>
      <c r="D215" s="119"/>
      <c r="E215" s="58" t="s">
        <v>26</v>
      </c>
      <c r="F215" s="53">
        <f t="shared" si="479"/>
        <v>0</v>
      </c>
      <c r="G215" s="53">
        <f t="shared" si="461"/>
        <v>0</v>
      </c>
      <c r="H215" s="53">
        <f t="shared" si="462"/>
        <v>0</v>
      </c>
      <c r="I215" s="53">
        <f t="shared" si="480"/>
        <v>0</v>
      </c>
      <c r="J215" s="53">
        <v>0</v>
      </c>
      <c r="K215" s="53">
        <v>0</v>
      </c>
      <c r="L215" s="53">
        <f t="shared" ref="L215:L216" si="483">SUM(M215:N215)</f>
        <v>0</v>
      </c>
      <c r="M215" s="53">
        <v>0</v>
      </c>
      <c r="N215" s="53">
        <v>0</v>
      </c>
      <c r="O215" s="53">
        <f t="shared" ref="O215:O216" si="484">SUM(P215:Q215)</f>
        <v>0</v>
      </c>
      <c r="P215" s="53">
        <v>0</v>
      </c>
      <c r="Q215" s="53">
        <v>0</v>
      </c>
      <c r="R215" s="53">
        <f t="shared" si="481"/>
        <v>0</v>
      </c>
      <c r="S215" s="53">
        <v>0</v>
      </c>
      <c r="T215" s="53">
        <v>0</v>
      </c>
      <c r="U215" s="53">
        <f t="shared" si="482"/>
        <v>0</v>
      </c>
      <c r="V215" s="53">
        <v>0</v>
      </c>
      <c r="W215" s="53">
        <v>0</v>
      </c>
    </row>
    <row r="216" spans="1:23" ht="24" customHeight="1" x14ac:dyDescent="0.4">
      <c r="A216" s="111"/>
      <c r="B216" s="114"/>
      <c r="C216" s="114"/>
      <c r="D216" s="120"/>
      <c r="E216" s="58" t="s">
        <v>27</v>
      </c>
      <c r="F216" s="53">
        <f t="shared" si="479"/>
        <v>3281.81</v>
      </c>
      <c r="G216" s="53">
        <f t="shared" si="461"/>
        <v>0</v>
      </c>
      <c r="H216" s="53">
        <f t="shared" si="462"/>
        <v>3281.81</v>
      </c>
      <c r="I216" s="53">
        <f t="shared" si="480"/>
        <v>0</v>
      </c>
      <c r="J216" s="53">
        <v>0</v>
      </c>
      <c r="K216" s="53">
        <v>0</v>
      </c>
      <c r="L216" s="53">
        <f t="shared" si="483"/>
        <v>3281.81</v>
      </c>
      <c r="M216" s="53">
        <v>0</v>
      </c>
      <c r="N216" s="53">
        <v>3281.81</v>
      </c>
      <c r="O216" s="53">
        <f t="shared" si="484"/>
        <v>0</v>
      </c>
      <c r="P216" s="53">
        <v>0</v>
      </c>
      <c r="Q216" s="53">
        <v>0</v>
      </c>
      <c r="R216" s="53">
        <f t="shared" si="481"/>
        <v>0</v>
      </c>
      <c r="S216" s="53">
        <v>0</v>
      </c>
      <c r="T216" s="53">
        <v>0</v>
      </c>
      <c r="U216" s="53">
        <f t="shared" si="482"/>
        <v>0</v>
      </c>
      <c r="V216" s="53">
        <v>0</v>
      </c>
      <c r="W216" s="53">
        <v>0</v>
      </c>
    </row>
    <row r="217" spans="1:23" ht="29.25" customHeight="1" x14ac:dyDescent="0.4">
      <c r="A217" s="109">
        <f>'Характеристика объектов'!A51</f>
        <v>33</v>
      </c>
      <c r="B217" s="112" t="str">
        <f>'Характеристика объектов'!B51</f>
        <v>Отрадненское городское поселение</v>
      </c>
      <c r="C217" s="112" t="str">
        <f>'Характеристика объектов'!C51</f>
        <v xml:space="preserve">Распределительный водопровод 47:16:0000000:44524 в г. Отрадное </v>
      </c>
      <c r="D217" s="117" t="s">
        <v>22</v>
      </c>
      <c r="E217" s="118"/>
      <c r="F217" s="53">
        <f>I217+L217+O217+R217+U217</f>
        <v>19020.25</v>
      </c>
      <c r="G217" s="53">
        <f t="shared" si="461"/>
        <v>0</v>
      </c>
      <c r="H217" s="53">
        <f t="shared" si="462"/>
        <v>19020.25</v>
      </c>
      <c r="I217" s="53">
        <f>SUM(I218:I221)</f>
        <v>0</v>
      </c>
      <c r="J217" s="53">
        <f t="shared" ref="J217" si="485">SUM(J218:J221)</f>
        <v>0</v>
      </c>
      <c r="K217" s="53">
        <f>SUM(K218:K221)</f>
        <v>0</v>
      </c>
      <c r="L217" s="53">
        <f>SUM(L218:L221)</f>
        <v>19020.25</v>
      </c>
      <c r="M217" s="53">
        <f t="shared" ref="M217:N217" si="486">SUM(M218:M221)</f>
        <v>0</v>
      </c>
      <c r="N217" s="53">
        <f t="shared" si="486"/>
        <v>19020.25</v>
      </c>
      <c r="O217" s="53">
        <f>SUM(O218:O221)</f>
        <v>0</v>
      </c>
      <c r="P217" s="53">
        <f t="shared" ref="P217" si="487">SUM(P218:P221)</f>
        <v>0</v>
      </c>
      <c r="Q217" s="53">
        <f>SUM(Q218:Q221)</f>
        <v>0</v>
      </c>
      <c r="R217" s="53">
        <f>SUM(R218:R221)</f>
        <v>0</v>
      </c>
      <c r="S217" s="53">
        <f t="shared" ref="S217:T217" si="488">SUM(S218:S221)</f>
        <v>0</v>
      </c>
      <c r="T217" s="53">
        <f t="shared" si="488"/>
        <v>0</v>
      </c>
      <c r="U217" s="53">
        <f>SUM(U218:U221)</f>
        <v>0</v>
      </c>
      <c r="V217" s="53">
        <f>SUM(V218:V221)</f>
        <v>0</v>
      </c>
      <c r="W217" s="53">
        <f t="shared" ref="W217" si="489">SUM(W218:W221)</f>
        <v>0</v>
      </c>
    </row>
    <row r="218" spans="1:23" ht="29.25" customHeight="1" x14ac:dyDescent="0.4">
      <c r="A218" s="110"/>
      <c r="B218" s="113"/>
      <c r="C218" s="113"/>
      <c r="D218" s="109" t="s">
        <v>293</v>
      </c>
      <c r="E218" s="58" t="s">
        <v>24</v>
      </c>
      <c r="F218" s="53">
        <f>I218+L218</f>
        <v>8083</v>
      </c>
      <c r="G218" s="53">
        <f t="shared" si="461"/>
        <v>0</v>
      </c>
      <c r="H218" s="53">
        <f t="shared" si="462"/>
        <v>8083</v>
      </c>
      <c r="I218" s="53">
        <f>SUM(J218:K218)</f>
        <v>0</v>
      </c>
      <c r="J218" s="53">
        <v>0</v>
      </c>
      <c r="K218" s="53"/>
      <c r="L218" s="53">
        <f>SUM(M218:N218)</f>
        <v>8083</v>
      </c>
      <c r="M218" s="53">
        <v>0</v>
      </c>
      <c r="N218" s="53">
        <v>8083</v>
      </c>
      <c r="O218" s="53">
        <f>SUM(P218:Q218)</f>
        <v>0</v>
      </c>
      <c r="P218" s="53">
        <v>0</v>
      </c>
      <c r="Q218" s="53">
        <v>0</v>
      </c>
      <c r="R218" s="53">
        <f>SUM(S218:T218)</f>
        <v>0</v>
      </c>
      <c r="S218" s="53">
        <v>0</v>
      </c>
      <c r="T218" s="53">
        <v>0</v>
      </c>
      <c r="U218" s="53">
        <f>SUM(V218:W218)</f>
        <v>0</v>
      </c>
      <c r="V218" s="53">
        <v>0</v>
      </c>
      <c r="W218" s="53">
        <v>0</v>
      </c>
    </row>
    <row r="219" spans="1:23" ht="29.25" customHeight="1" x14ac:dyDescent="0.4">
      <c r="A219" s="110"/>
      <c r="B219" s="113"/>
      <c r="C219" s="113"/>
      <c r="D219" s="119"/>
      <c r="E219" s="58" t="s">
        <v>25</v>
      </c>
      <c r="F219" s="53">
        <f t="shared" ref="F219:F220" si="490">I219+L219</f>
        <v>7766.02</v>
      </c>
      <c r="G219" s="53">
        <f t="shared" si="461"/>
        <v>0</v>
      </c>
      <c r="H219" s="53">
        <f t="shared" si="462"/>
        <v>7766.02</v>
      </c>
      <c r="I219" s="53">
        <f>SUM(J219:K219)</f>
        <v>0</v>
      </c>
      <c r="J219" s="53">
        <v>0</v>
      </c>
      <c r="K219" s="53"/>
      <c r="L219" s="53">
        <f t="shared" ref="L219:L221" si="491">SUM(M219:N219)</f>
        <v>7766.02</v>
      </c>
      <c r="M219" s="53">
        <v>0</v>
      </c>
      <c r="N219" s="53">
        <v>7766.02</v>
      </c>
      <c r="O219" s="53">
        <f>SUM(P219:Q219)</f>
        <v>0</v>
      </c>
      <c r="P219" s="53">
        <v>0</v>
      </c>
      <c r="Q219" s="53">
        <v>0</v>
      </c>
      <c r="R219" s="53">
        <f t="shared" ref="R219:R221" si="492">SUM(S219:T219)</f>
        <v>0</v>
      </c>
      <c r="S219" s="53">
        <v>0</v>
      </c>
      <c r="T219" s="53">
        <v>0</v>
      </c>
      <c r="U219" s="53">
        <f t="shared" ref="U219:U221" si="493">SUM(V219:W219)</f>
        <v>0</v>
      </c>
      <c r="V219" s="53">
        <v>0</v>
      </c>
      <c r="W219" s="53">
        <v>0</v>
      </c>
    </row>
    <row r="220" spans="1:23" ht="29.25" customHeight="1" x14ac:dyDescent="0.4">
      <c r="A220" s="110"/>
      <c r="B220" s="113"/>
      <c r="C220" s="113"/>
      <c r="D220" s="119"/>
      <c r="E220" s="58" t="s">
        <v>26</v>
      </c>
      <c r="F220" s="53">
        <f t="shared" si="490"/>
        <v>0</v>
      </c>
      <c r="G220" s="53">
        <f t="shared" si="461"/>
        <v>0</v>
      </c>
      <c r="H220" s="53">
        <f t="shared" si="462"/>
        <v>0</v>
      </c>
      <c r="I220" s="53">
        <f>SUM(J220:K220)</f>
        <v>0</v>
      </c>
      <c r="J220" s="53">
        <v>0</v>
      </c>
      <c r="K220" s="53"/>
      <c r="L220" s="53">
        <f t="shared" si="491"/>
        <v>0</v>
      </c>
      <c r="M220" s="53">
        <v>0</v>
      </c>
      <c r="N220" s="53">
        <v>0</v>
      </c>
      <c r="O220" s="53">
        <f t="shared" ref="O220:O221" si="494">SUM(P220:Q220)</f>
        <v>0</v>
      </c>
      <c r="P220" s="53">
        <v>0</v>
      </c>
      <c r="Q220" s="53">
        <v>0</v>
      </c>
      <c r="R220" s="53">
        <f t="shared" si="492"/>
        <v>0</v>
      </c>
      <c r="S220" s="53">
        <v>0</v>
      </c>
      <c r="T220" s="53">
        <v>0</v>
      </c>
      <c r="U220" s="53">
        <f t="shared" si="493"/>
        <v>0</v>
      </c>
      <c r="V220" s="53">
        <v>0</v>
      </c>
      <c r="W220" s="53">
        <v>0</v>
      </c>
    </row>
    <row r="221" spans="1:23" ht="29.25" customHeight="1" x14ac:dyDescent="0.4">
      <c r="A221" s="111"/>
      <c r="B221" s="114"/>
      <c r="C221" s="114"/>
      <c r="D221" s="120"/>
      <c r="E221" s="58" t="s">
        <v>27</v>
      </c>
      <c r="F221" s="53">
        <f>I221+L221</f>
        <v>3171.23</v>
      </c>
      <c r="G221" s="53">
        <f t="shared" si="461"/>
        <v>0</v>
      </c>
      <c r="H221" s="53">
        <f t="shared" si="462"/>
        <v>3171.23</v>
      </c>
      <c r="I221" s="53">
        <f>SUM(J221:K221)</f>
        <v>0</v>
      </c>
      <c r="J221" s="53">
        <v>0</v>
      </c>
      <c r="K221" s="53"/>
      <c r="L221" s="53">
        <f t="shared" si="491"/>
        <v>3171.23</v>
      </c>
      <c r="M221" s="53">
        <v>0</v>
      </c>
      <c r="N221" s="53">
        <v>3171.23</v>
      </c>
      <c r="O221" s="53">
        <f t="shared" si="494"/>
        <v>0</v>
      </c>
      <c r="P221" s="53">
        <v>0</v>
      </c>
      <c r="Q221" s="53">
        <v>0</v>
      </c>
      <c r="R221" s="53">
        <f t="shared" si="492"/>
        <v>0</v>
      </c>
      <c r="S221" s="53">
        <v>0</v>
      </c>
      <c r="T221" s="53">
        <v>0</v>
      </c>
      <c r="U221" s="53">
        <f t="shared" si="493"/>
        <v>0</v>
      </c>
      <c r="V221" s="53">
        <v>0</v>
      </c>
      <c r="W221" s="53">
        <v>0</v>
      </c>
    </row>
    <row r="222" spans="1:23" ht="21" customHeight="1" x14ac:dyDescent="0.4">
      <c r="A222" s="109">
        <f>'Характеристика объектов'!A52</f>
        <v>34</v>
      </c>
      <c r="B222" s="112" t="str">
        <f>'Характеристика объектов'!B52</f>
        <v>Отрадненское городское поселение</v>
      </c>
      <c r="C222" s="112" t="str">
        <f>'Характеристика объектов'!C52</f>
        <v>Распределительный водопровод 47:16:0000000:44517 в г. Отрадное</v>
      </c>
      <c r="D222" s="117" t="s">
        <v>22</v>
      </c>
      <c r="E222" s="118"/>
      <c r="F222" s="53">
        <f>I222+L222+O222+R222+U222</f>
        <v>25396.44</v>
      </c>
      <c r="G222" s="53">
        <f t="shared" si="461"/>
        <v>0</v>
      </c>
      <c r="H222" s="53">
        <f t="shared" si="462"/>
        <v>25396.44</v>
      </c>
      <c r="I222" s="53">
        <f>SUM(I223:I226)</f>
        <v>0</v>
      </c>
      <c r="J222" s="53">
        <f t="shared" ref="J222:K222" si="495">SUM(J223:J226)</f>
        <v>0</v>
      </c>
      <c r="K222" s="53">
        <f t="shared" si="495"/>
        <v>0</v>
      </c>
      <c r="L222" s="53">
        <f>SUM(L223:L226)</f>
        <v>25396.44</v>
      </c>
      <c r="M222" s="53">
        <f t="shared" ref="M222:N222" si="496">SUM(M223:M226)</f>
        <v>0</v>
      </c>
      <c r="N222" s="53">
        <f t="shared" si="496"/>
        <v>25396.44</v>
      </c>
      <c r="O222" s="53">
        <f>SUM(O223:O226)</f>
        <v>0</v>
      </c>
      <c r="P222" s="53">
        <f t="shared" ref="P222" si="497">SUM(P223:P226)</f>
        <v>0</v>
      </c>
      <c r="Q222" s="53">
        <f>SUM(Q223:Q226)</f>
        <v>0</v>
      </c>
      <c r="R222" s="53">
        <f>SUM(R223:R226)</f>
        <v>0</v>
      </c>
      <c r="S222" s="53">
        <f t="shared" ref="S222:T222" si="498">SUM(S223:S226)</f>
        <v>0</v>
      </c>
      <c r="T222" s="53">
        <f t="shared" si="498"/>
        <v>0</v>
      </c>
      <c r="U222" s="53">
        <f>SUM(U223:U226)</f>
        <v>0</v>
      </c>
      <c r="V222" s="53">
        <f>SUM(V223:V226)</f>
        <v>0</v>
      </c>
      <c r="W222" s="53">
        <f t="shared" ref="W222" si="499">SUM(W223:W226)</f>
        <v>0</v>
      </c>
    </row>
    <row r="223" spans="1:23" ht="21" customHeight="1" x14ac:dyDescent="0.4">
      <c r="A223" s="110"/>
      <c r="B223" s="113"/>
      <c r="C223" s="113"/>
      <c r="D223" s="109" t="s">
        <v>293</v>
      </c>
      <c r="E223" s="58" t="s">
        <v>24</v>
      </c>
      <c r="F223" s="53">
        <f t="shared" ref="F223:F224" si="500">I223+L223</f>
        <v>10793</v>
      </c>
      <c r="G223" s="53">
        <f t="shared" si="461"/>
        <v>0</v>
      </c>
      <c r="H223" s="53">
        <f t="shared" si="462"/>
        <v>10793</v>
      </c>
      <c r="I223" s="53">
        <f>SUM(J223:K223)</f>
        <v>0</v>
      </c>
      <c r="J223" s="53">
        <v>0</v>
      </c>
      <c r="K223" s="53">
        <v>0</v>
      </c>
      <c r="L223" s="53">
        <f>SUM(M223:N223)</f>
        <v>10793</v>
      </c>
      <c r="M223" s="53">
        <v>0</v>
      </c>
      <c r="N223" s="53">
        <v>10793</v>
      </c>
      <c r="O223" s="53">
        <f>SUM(P223:Q223)</f>
        <v>0</v>
      </c>
      <c r="P223" s="53">
        <v>0</v>
      </c>
      <c r="Q223" s="53">
        <v>0</v>
      </c>
      <c r="R223" s="53">
        <f>SUM(S223:T223)</f>
        <v>0</v>
      </c>
      <c r="S223" s="53">
        <v>0</v>
      </c>
      <c r="T223" s="53">
        <v>0</v>
      </c>
      <c r="U223" s="53">
        <f>SUM(V223:W223)</f>
        <v>0</v>
      </c>
      <c r="V223" s="53">
        <v>0</v>
      </c>
      <c r="W223" s="53">
        <v>0</v>
      </c>
    </row>
    <row r="224" spans="1:23" ht="21" customHeight="1" x14ac:dyDescent="0.4">
      <c r="A224" s="110"/>
      <c r="B224" s="113"/>
      <c r="C224" s="113"/>
      <c r="D224" s="119"/>
      <c r="E224" s="58" t="s">
        <v>25</v>
      </c>
      <c r="F224" s="53">
        <f t="shared" si="500"/>
        <v>10369.75</v>
      </c>
      <c r="G224" s="53">
        <f t="shared" si="461"/>
        <v>0</v>
      </c>
      <c r="H224" s="53">
        <f t="shared" si="462"/>
        <v>10369.75</v>
      </c>
      <c r="I224" s="53">
        <f>SUM(J224:K224)</f>
        <v>0</v>
      </c>
      <c r="J224" s="53">
        <v>0</v>
      </c>
      <c r="K224" s="53">
        <v>0</v>
      </c>
      <c r="L224" s="53">
        <f t="shared" ref="L224:L226" si="501">SUM(M224:N224)</f>
        <v>10369.75</v>
      </c>
      <c r="M224" s="53">
        <v>0</v>
      </c>
      <c r="N224" s="53">
        <v>10369.75</v>
      </c>
      <c r="O224" s="53">
        <f>SUM(P224:Q224)</f>
        <v>0</v>
      </c>
      <c r="P224" s="53">
        <v>0</v>
      </c>
      <c r="Q224" s="53">
        <v>0</v>
      </c>
      <c r="R224" s="53">
        <f t="shared" ref="R224:R226" si="502">SUM(S224:T224)</f>
        <v>0</v>
      </c>
      <c r="S224" s="53">
        <v>0</v>
      </c>
      <c r="T224" s="53">
        <v>0</v>
      </c>
      <c r="U224" s="53">
        <f t="shared" ref="U224:U226" si="503">SUM(V224:W224)</f>
        <v>0</v>
      </c>
      <c r="V224" s="53">
        <v>0</v>
      </c>
      <c r="W224" s="53">
        <v>0</v>
      </c>
    </row>
    <row r="225" spans="1:23" ht="21" customHeight="1" x14ac:dyDescent="0.4">
      <c r="A225" s="110"/>
      <c r="B225" s="113"/>
      <c r="C225" s="113"/>
      <c r="D225" s="119"/>
      <c r="E225" s="58" t="s">
        <v>26</v>
      </c>
      <c r="F225" s="53">
        <f t="shared" ref="F225:F226" si="504">I225+L225</f>
        <v>0</v>
      </c>
      <c r="G225" s="53">
        <f t="shared" ref="G225:G226" si="505">J225+M225</f>
        <v>0</v>
      </c>
      <c r="H225" s="53">
        <f t="shared" ref="H225:H226" si="506">K225+N225</f>
        <v>0</v>
      </c>
      <c r="I225" s="53">
        <f t="shared" ref="I225" si="507">SUM(J225:K225)</f>
        <v>0</v>
      </c>
      <c r="J225" s="53">
        <v>0</v>
      </c>
      <c r="K225" s="53">
        <v>0</v>
      </c>
      <c r="L225" s="53">
        <f t="shared" si="501"/>
        <v>0</v>
      </c>
      <c r="M225" s="53">
        <v>0</v>
      </c>
      <c r="N225" s="53">
        <v>0</v>
      </c>
      <c r="O225" s="53">
        <f t="shared" ref="O225:O226" si="508">SUM(P225:Q225)</f>
        <v>0</v>
      </c>
      <c r="P225" s="53">
        <v>0</v>
      </c>
      <c r="Q225" s="53">
        <v>0</v>
      </c>
      <c r="R225" s="53">
        <f t="shared" si="502"/>
        <v>0</v>
      </c>
      <c r="S225" s="53">
        <v>0</v>
      </c>
      <c r="T225" s="53">
        <v>0</v>
      </c>
      <c r="U225" s="53">
        <f t="shared" si="503"/>
        <v>0</v>
      </c>
      <c r="V225" s="53">
        <v>0</v>
      </c>
      <c r="W225" s="53">
        <v>0</v>
      </c>
    </row>
    <row r="226" spans="1:23" ht="21" customHeight="1" x14ac:dyDescent="0.4">
      <c r="A226" s="111"/>
      <c r="B226" s="114"/>
      <c r="C226" s="114"/>
      <c r="D226" s="120"/>
      <c r="E226" s="58" t="s">
        <v>27</v>
      </c>
      <c r="F226" s="53">
        <f t="shared" si="504"/>
        <v>4233.6899999999996</v>
      </c>
      <c r="G226" s="53">
        <f t="shared" si="505"/>
        <v>0</v>
      </c>
      <c r="H226" s="53">
        <f t="shared" si="506"/>
        <v>4233.6899999999996</v>
      </c>
      <c r="I226" s="53">
        <v>0</v>
      </c>
      <c r="J226" s="53">
        <v>0</v>
      </c>
      <c r="K226" s="53">
        <v>0</v>
      </c>
      <c r="L226" s="53">
        <f t="shared" si="501"/>
        <v>4233.6899999999996</v>
      </c>
      <c r="M226" s="53">
        <v>0</v>
      </c>
      <c r="N226" s="53">
        <v>4233.6899999999996</v>
      </c>
      <c r="O226" s="53">
        <f t="shared" si="508"/>
        <v>0</v>
      </c>
      <c r="P226" s="53">
        <v>0</v>
      </c>
      <c r="Q226" s="53">
        <v>0</v>
      </c>
      <c r="R226" s="53">
        <f t="shared" si="502"/>
        <v>0</v>
      </c>
      <c r="S226" s="53">
        <v>0</v>
      </c>
      <c r="T226" s="53">
        <v>0</v>
      </c>
      <c r="U226" s="53">
        <f t="shared" si="503"/>
        <v>0</v>
      </c>
      <c r="V226" s="53">
        <v>0</v>
      </c>
      <c r="W226" s="53">
        <v>0</v>
      </c>
    </row>
    <row r="227" spans="1:23" ht="29.25" customHeight="1" x14ac:dyDescent="0.4">
      <c r="A227" s="109">
        <f>'Характеристика объектов'!A53</f>
        <v>35</v>
      </c>
      <c r="B227" s="112" t="str">
        <f>'Характеристика объектов'!B53</f>
        <v>Отрадненское городское поселение</v>
      </c>
      <c r="C227" s="112" t="str">
        <f>'Характеристика объектов'!C53</f>
        <v>Распределительный водопровод 47:16:0000000:44516 в г. Отрадное</v>
      </c>
      <c r="D227" s="117" t="s">
        <v>22</v>
      </c>
      <c r="E227" s="118"/>
      <c r="F227" s="53">
        <f>I227+L227+O227+R227+U227</f>
        <v>26773.829999999998</v>
      </c>
      <c r="G227" s="53">
        <f t="shared" ref="G227:G235" si="509">J227+M227</f>
        <v>0</v>
      </c>
      <c r="H227" s="53">
        <f t="shared" ref="H227:H236" si="510">K227+N227</f>
        <v>26773.829999999998</v>
      </c>
      <c r="I227" s="53">
        <f>SUM(I228:I231)</f>
        <v>0</v>
      </c>
      <c r="J227" s="53">
        <f t="shared" ref="J227" si="511">SUM(J228:J231)</f>
        <v>0</v>
      </c>
      <c r="K227" s="53">
        <f>SUM(K228:K231)</f>
        <v>0</v>
      </c>
      <c r="L227" s="53">
        <f>SUM(L228:L231)</f>
        <v>26773.829999999998</v>
      </c>
      <c r="M227" s="53">
        <f t="shared" ref="M227:N227" si="512">SUM(M228:M231)</f>
        <v>0</v>
      </c>
      <c r="N227" s="53">
        <f t="shared" si="512"/>
        <v>26773.829999999998</v>
      </c>
      <c r="O227" s="53">
        <f>SUM(O228:O231)</f>
        <v>0</v>
      </c>
      <c r="P227" s="53">
        <f t="shared" ref="P227" si="513">SUM(P228:P231)</f>
        <v>0</v>
      </c>
      <c r="Q227" s="53">
        <f>SUM(Q228:Q231)</f>
        <v>0</v>
      </c>
      <c r="R227" s="53">
        <f>SUM(R228:R231)</f>
        <v>0</v>
      </c>
      <c r="S227" s="53">
        <f t="shared" ref="S227:T227" si="514">SUM(S228:S231)</f>
        <v>0</v>
      </c>
      <c r="T227" s="53">
        <f t="shared" si="514"/>
        <v>0</v>
      </c>
      <c r="U227" s="53">
        <f>SUM(U228:U231)</f>
        <v>0</v>
      </c>
      <c r="V227" s="53">
        <f>SUM(V228:V231)</f>
        <v>0</v>
      </c>
      <c r="W227" s="53">
        <f t="shared" ref="W227" si="515">SUM(W228:W231)</f>
        <v>0</v>
      </c>
    </row>
    <row r="228" spans="1:23" ht="29.25" customHeight="1" x14ac:dyDescent="0.4">
      <c r="A228" s="110"/>
      <c r="B228" s="113"/>
      <c r="C228" s="113"/>
      <c r="D228" s="109" t="s">
        <v>293</v>
      </c>
      <c r="E228" s="58" t="s">
        <v>24</v>
      </c>
      <c r="F228" s="53">
        <f>I228+L228</f>
        <v>11378</v>
      </c>
      <c r="G228" s="53">
        <f t="shared" si="509"/>
        <v>0</v>
      </c>
      <c r="H228" s="53">
        <f t="shared" si="510"/>
        <v>11378</v>
      </c>
      <c r="I228" s="53">
        <f>SUM(J228:K228)</f>
        <v>0</v>
      </c>
      <c r="J228" s="53">
        <v>0</v>
      </c>
      <c r="K228" s="53"/>
      <c r="L228" s="53">
        <f>SUM(M228:N228)</f>
        <v>11378</v>
      </c>
      <c r="M228" s="53">
        <v>0</v>
      </c>
      <c r="N228" s="53">
        <v>11378</v>
      </c>
      <c r="O228" s="53">
        <f>SUM(P228:Q228)</f>
        <v>0</v>
      </c>
      <c r="P228" s="53">
        <v>0</v>
      </c>
      <c r="Q228" s="53">
        <v>0</v>
      </c>
      <c r="R228" s="53">
        <f>SUM(S228:T228)</f>
        <v>0</v>
      </c>
      <c r="S228" s="53">
        <v>0</v>
      </c>
      <c r="T228" s="53">
        <v>0</v>
      </c>
      <c r="U228" s="53">
        <f>SUM(V228:W228)</f>
        <v>0</v>
      </c>
      <c r="V228" s="53">
        <v>0</v>
      </c>
      <c r="W228" s="53">
        <v>0</v>
      </c>
    </row>
    <row r="229" spans="1:23" ht="29.25" customHeight="1" x14ac:dyDescent="0.4">
      <c r="A229" s="110"/>
      <c r="B229" s="113"/>
      <c r="C229" s="113"/>
      <c r="D229" s="119"/>
      <c r="E229" s="58" t="s">
        <v>25</v>
      </c>
      <c r="F229" s="53">
        <f t="shared" ref="F229:F230" si="516">I229+L229</f>
        <v>10931.8</v>
      </c>
      <c r="G229" s="53">
        <f t="shared" si="509"/>
        <v>0</v>
      </c>
      <c r="H229" s="53">
        <f t="shared" si="510"/>
        <v>10931.8</v>
      </c>
      <c r="I229" s="53">
        <f>SUM(J229:K229)</f>
        <v>0</v>
      </c>
      <c r="J229" s="53">
        <v>0</v>
      </c>
      <c r="K229" s="53"/>
      <c r="L229" s="53">
        <f t="shared" ref="L229:L231" si="517">SUM(M229:N229)</f>
        <v>10931.8</v>
      </c>
      <c r="M229" s="53">
        <v>0</v>
      </c>
      <c r="N229" s="53">
        <v>10931.8</v>
      </c>
      <c r="O229" s="53">
        <f>SUM(P229:Q229)</f>
        <v>0</v>
      </c>
      <c r="P229" s="53">
        <v>0</v>
      </c>
      <c r="Q229" s="53">
        <v>0</v>
      </c>
      <c r="R229" s="53">
        <f t="shared" ref="R229:R231" si="518">SUM(S229:T229)</f>
        <v>0</v>
      </c>
      <c r="S229" s="53">
        <v>0</v>
      </c>
      <c r="T229" s="53">
        <v>0</v>
      </c>
      <c r="U229" s="53">
        <f t="shared" ref="U229:U231" si="519">SUM(V229:W229)</f>
        <v>0</v>
      </c>
      <c r="V229" s="53">
        <v>0</v>
      </c>
      <c r="W229" s="53">
        <v>0</v>
      </c>
    </row>
    <row r="230" spans="1:23" ht="29.25" customHeight="1" x14ac:dyDescent="0.4">
      <c r="A230" s="110"/>
      <c r="B230" s="113"/>
      <c r="C230" s="113"/>
      <c r="D230" s="119"/>
      <c r="E230" s="58" t="s">
        <v>26</v>
      </c>
      <c r="F230" s="53">
        <f t="shared" si="516"/>
        <v>0</v>
      </c>
      <c r="G230" s="53">
        <f t="shared" si="509"/>
        <v>0</v>
      </c>
      <c r="H230" s="53">
        <f t="shared" si="510"/>
        <v>0</v>
      </c>
      <c r="I230" s="53">
        <f>SUM(J230:K230)</f>
        <v>0</v>
      </c>
      <c r="J230" s="53">
        <v>0</v>
      </c>
      <c r="K230" s="53"/>
      <c r="L230" s="53">
        <f t="shared" si="517"/>
        <v>0</v>
      </c>
      <c r="M230" s="53">
        <v>0</v>
      </c>
      <c r="N230" s="53">
        <v>0</v>
      </c>
      <c r="O230" s="53">
        <f t="shared" ref="O230:O231" si="520">SUM(P230:Q230)</f>
        <v>0</v>
      </c>
      <c r="P230" s="53">
        <v>0</v>
      </c>
      <c r="Q230" s="53">
        <v>0</v>
      </c>
      <c r="R230" s="53">
        <f t="shared" si="518"/>
        <v>0</v>
      </c>
      <c r="S230" s="53">
        <v>0</v>
      </c>
      <c r="T230" s="53">
        <v>0</v>
      </c>
      <c r="U230" s="53">
        <f t="shared" si="519"/>
        <v>0</v>
      </c>
      <c r="V230" s="53">
        <v>0</v>
      </c>
      <c r="W230" s="53">
        <v>0</v>
      </c>
    </row>
    <row r="231" spans="1:23" ht="29.25" customHeight="1" x14ac:dyDescent="0.4">
      <c r="A231" s="111"/>
      <c r="B231" s="114"/>
      <c r="C231" s="114"/>
      <c r="D231" s="120"/>
      <c r="E231" s="58" t="s">
        <v>27</v>
      </c>
      <c r="F231" s="53">
        <f>I231+L231</f>
        <v>4464.03</v>
      </c>
      <c r="G231" s="53">
        <f t="shared" si="509"/>
        <v>0</v>
      </c>
      <c r="H231" s="53">
        <f t="shared" si="510"/>
        <v>4464.03</v>
      </c>
      <c r="I231" s="53">
        <f>SUM(J231:K231)</f>
        <v>0</v>
      </c>
      <c r="J231" s="53">
        <v>0</v>
      </c>
      <c r="K231" s="53"/>
      <c r="L231" s="53">
        <f t="shared" si="517"/>
        <v>4464.03</v>
      </c>
      <c r="M231" s="53">
        <v>0</v>
      </c>
      <c r="N231" s="53">
        <v>4464.03</v>
      </c>
      <c r="O231" s="53">
        <f t="shared" si="520"/>
        <v>0</v>
      </c>
      <c r="P231" s="53">
        <v>0</v>
      </c>
      <c r="Q231" s="53">
        <v>0</v>
      </c>
      <c r="R231" s="53">
        <f t="shared" si="518"/>
        <v>0</v>
      </c>
      <c r="S231" s="53">
        <v>0</v>
      </c>
      <c r="T231" s="53">
        <v>0</v>
      </c>
      <c r="U231" s="53">
        <f t="shared" si="519"/>
        <v>0</v>
      </c>
      <c r="V231" s="53">
        <v>0</v>
      </c>
      <c r="W231" s="53">
        <v>0</v>
      </c>
    </row>
    <row r="232" spans="1:23" ht="21" customHeight="1" x14ac:dyDescent="0.4">
      <c r="A232" s="109">
        <f>'Характеристика объектов'!A54</f>
        <v>36</v>
      </c>
      <c r="B232" s="112" t="str">
        <f>'Характеристика объектов'!B54</f>
        <v>Отрадненское городское поселение</v>
      </c>
      <c r="C232" s="112" t="str">
        <f>'Характеристика объектов'!C54</f>
        <v xml:space="preserve">Распределительный водопровод 47:16:0000000:44518 в г. Отрадное </v>
      </c>
      <c r="D232" s="117" t="s">
        <v>22</v>
      </c>
      <c r="E232" s="118"/>
      <c r="F232" s="53">
        <f>I232+L232+O232+R232+U232</f>
        <v>22610.73</v>
      </c>
      <c r="G232" s="53">
        <f t="shared" si="509"/>
        <v>0</v>
      </c>
      <c r="H232" s="53">
        <f t="shared" si="510"/>
        <v>22610.73</v>
      </c>
      <c r="I232" s="53">
        <f>SUM(I233:I236)</f>
        <v>0</v>
      </c>
      <c r="J232" s="53">
        <f t="shared" ref="J232:K232" si="521">SUM(J233:J236)</f>
        <v>0</v>
      </c>
      <c r="K232" s="53">
        <f t="shared" si="521"/>
        <v>0</v>
      </c>
      <c r="L232" s="53">
        <f>SUM(L233:L236)</f>
        <v>22610.73</v>
      </c>
      <c r="M232" s="53">
        <f t="shared" ref="M232:N232" si="522">SUM(M233:M236)</f>
        <v>0</v>
      </c>
      <c r="N232" s="53">
        <f t="shared" si="522"/>
        <v>22610.73</v>
      </c>
      <c r="O232" s="53">
        <f>SUM(O233:O236)</f>
        <v>0</v>
      </c>
      <c r="P232" s="53">
        <f t="shared" ref="P232" si="523">SUM(P233:P236)</f>
        <v>0</v>
      </c>
      <c r="Q232" s="53">
        <f>SUM(Q233:Q236)</f>
        <v>0</v>
      </c>
      <c r="R232" s="53">
        <f>SUM(R233:R236)</f>
        <v>0</v>
      </c>
      <c r="S232" s="53">
        <f t="shared" ref="S232:T232" si="524">SUM(S233:S236)</f>
        <v>0</v>
      </c>
      <c r="T232" s="53">
        <f t="shared" si="524"/>
        <v>0</v>
      </c>
      <c r="U232" s="53">
        <f>SUM(U233:U236)</f>
        <v>0</v>
      </c>
      <c r="V232" s="53">
        <f>SUM(V233:V236)</f>
        <v>0</v>
      </c>
      <c r="W232" s="53">
        <f t="shared" ref="W232" si="525">SUM(W233:W236)</f>
        <v>0</v>
      </c>
    </row>
    <row r="233" spans="1:23" ht="21" customHeight="1" x14ac:dyDescent="0.4">
      <c r="A233" s="110"/>
      <c r="B233" s="113"/>
      <c r="C233" s="113"/>
      <c r="D233" s="109" t="s">
        <v>293</v>
      </c>
      <c r="E233" s="58" t="s">
        <v>24</v>
      </c>
      <c r="F233" s="53">
        <f t="shared" ref="F233:F236" si="526">I233+L233</f>
        <v>9609</v>
      </c>
      <c r="G233" s="53">
        <f t="shared" si="509"/>
        <v>0</v>
      </c>
      <c r="H233" s="53">
        <f t="shared" si="510"/>
        <v>9609</v>
      </c>
      <c r="I233" s="53">
        <f>SUM(J233:K233)</f>
        <v>0</v>
      </c>
      <c r="J233" s="53">
        <v>0</v>
      </c>
      <c r="K233" s="53">
        <v>0</v>
      </c>
      <c r="L233" s="53">
        <f>SUM(M233:N233)</f>
        <v>9609</v>
      </c>
      <c r="M233" s="53">
        <v>0</v>
      </c>
      <c r="N233" s="53">
        <v>9609</v>
      </c>
      <c r="O233" s="53">
        <f>SUM(P233:Q233)</f>
        <v>0</v>
      </c>
      <c r="P233" s="53">
        <v>0</v>
      </c>
      <c r="Q233" s="53">
        <v>0</v>
      </c>
      <c r="R233" s="53">
        <f>SUM(S233:T233)</f>
        <v>0</v>
      </c>
      <c r="S233" s="53">
        <v>0</v>
      </c>
      <c r="T233" s="53">
        <v>0</v>
      </c>
      <c r="U233" s="53">
        <f>SUM(V233:W233)</f>
        <v>0</v>
      </c>
      <c r="V233" s="53">
        <v>0</v>
      </c>
      <c r="W233" s="53">
        <v>0</v>
      </c>
    </row>
    <row r="234" spans="1:23" ht="21" customHeight="1" x14ac:dyDescent="0.4">
      <c r="A234" s="110"/>
      <c r="B234" s="113"/>
      <c r="C234" s="113"/>
      <c r="D234" s="119"/>
      <c r="E234" s="58" t="s">
        <v>25</v>
      </c>
      <c r="F234" s="53">
        <f t="shared" si="526"/>
        <v>9232.18</v>
      </c>
      <c r="G234" s="53">
        <f t="shared" si="509"/>
        <v>0</v>
      </c>
      <c r="H234" s="53">
        <f t="shared" si="510"/>
        <v>9232.18</v>
      </c>
      <c r="I234" s="53">
        <f>SUM(J234:K234)</f>
        <v>0</v>
      </c>
      <c r="J234" s="53">
        <v>0</v>
      </c>
      <c r="K234" s="53">
        <v>0</v>
      </c>
      <c r="L234" s="53">
        <f t="shared" ref="L234:L236" si="527">SUM(M234:N234)</f>
        <v>9232.18</v>
      </c>
      <c r="M234" s="53">
        <v>0</v>
      </c>
      <c r="N234" s="53">
        <v>9232.18</v>
      </c>
      <c r="O234" s="53">
        <f>SUM(P234:Q234)</f>
        <v>0</v>
      </c>
      <c r="P234" s="53">
        <v>0</v>
      </c>
      <c r="Q234" s="53">
        <v>0</v>
      </c>
      <c r="R234" s="53">
        <f t="shared" ref="R234:R236" si="528">SUM(S234:T234)</f>
        <v>0</v>
      </c>
      <c r="S234" s="53">
        <v>0</v>
      </c>
      <c r="T234" s="53">
        <v>0</v>
      </c>
      <c r="U234" s="53">
        <f t="shared" ref="U234:U236" si="529">SUM(V234:W234)</f>
        <v>0</v>
      </c>
      <c r="V234" s="53">
        <v>0</v>
      </c>
      <c r="W234" s="53">
        <v>0</v>
      </c>
    </row>
    <row r="235" spans="1:23" ht="21" customHeight="1" x14ac:dyDescent="0.4">
      <c r="A235" s="110"/>
      <c r="B235" s="113"/>
      <c r="C235" s="113"/>
      <c r="D235" s="119"/>
      <c r="E235" s="58" t="s">
        <v>26</v>
      </c>
      <c r="F235" s="53">
        <f t="shared" si="526"/>
        <v>0</v>
      </c>
      <c r="G235" s="53">
        <f t="shared" si="509"/>
        <v>0</v>
      </c>
      <c r="H235" s="53">
        <f t="shared" si="510"/>
        <v>0</v>
      </c>
      <c r="I235" s="53">
        <f t="shared" ref="I235" si="530">SUM(J235:K235)</f>
        <v>0</v>
      </c>
      <c r="J235" s="53">
        <v>0</v>
      </c>
      <c r="K235" s="53">
        <v>0</v>
      </c>
      <c r="L235" s="53">
        <f t="shared" si="527"/>
        <v>0</v>
      </c>
      <c r="M235" s="53">
        <v>0</v>
      </c>
      <c r="N235" s="53">
        <v>0</v>
      </c>
      <c r="O235" s="53">
        <f t="shared" ref="O235:O236" si="531">SUM(P235:Q235)</f>
        <v>0</v>
      </c>
      <c r="P235" s="53">
        <v>0</v>
      </c>
      <c r="Q235" s="53">
        <v>0</v>
      </c>
      <c r="R235" s="53">
        <f t="shared" si="528"/>
        <v>0</v>
      </c>
      <c r="S235" s="53">
        <v>0</v>
      </c>
      <c r="T235" s="53">
        <v>0</v>
      </c>
      <c r="U235" s="53">
        <f t="shared" si="529"/>
        <v>0</v>
      </c>
      <c r="V235" s="53">
        <v>0</v>
      </c>
      <c r="W235" s="53">
        <v>0</v>
      </c>
    </row>
    <row r="236" spans="1:23" ht="21" customHeight="1" x14ac:dyDescent="0.4">
      <c r="A236" s="111"/>
      <c r="B236" s="114"/>
      <c r="C236" s="114"/>
      <c r="D236" s="120"/>
      <c r="E236" s="58" t="s">
        <v>27</v>
      </c>
      <c r="F236" s="53">
        <f t="shared" si="526"/>
        <v>3769.55</v>
      </c>
      <c r="G236" s="53">
        <v>0</v>
      </c>
      <c r="H236" s="53">
        <f t="shared" si="510"/>
        <v>3769.55</v>
      </c>
      <c r="I236" s="53">
        <v>0</v>
      </c>
      <c r="J236" s="53">
        <v>0</v>
      </c>
      <c r="K236" s="53">
        <v>0</v>
      </c>
      <c r="L236" s="53">
        <f t="shared" si="527"/>
        <v>3769.55</v>
      </c>
      <c r="M236" s="53">
        <v>0</v>
      </c>
      <c r="N236" s="53">
        <v>3769.55</v>
      </c>
      <c r="O236" s="53">
        <f t="shared" si="531"/>
        <v>0</v>
      </c>
      <c r="P236" s="53">
        <v>0</v>
      </c>
      <c r="Q236" s="53">
        <v>0</v>
      </c>
      <c r="R236" s="53">
        <f t="shared" si="528"/>
        <v>0</v>
      </c>
      <c r="S236" s="53">
        <v>0</v>
      </c>
      <c r="T236" s="53">
        <v>0</v>
      </c>
      <c r="U236" s="53">
        <f t="shared" si="529"/>
        <v>0</v>
      </c>
      <c r="V236" s="53">
        <v>0</v>
      </c>
      <c r="W236" s="53">
        <v>0</v>
      </c>
    </row>
    <row r="237" spans="1:23" ht="24" customHeight="1" x14ac:dyDescent="0.4">
      <c r="A237" s="109">
        <f>'Характеристика объектов'!A55</f>
        <v>37</v>
      </c>
      <c r="B237" s="112" t="str">
        <f>'Характеристика объектов'!B55</f>
        <v>Отрадненское городское поселение</v>
      </c>
      <c r="C237" s="112" t="str">
        <f>'Характеристика объектов'!C55</f>
        <v>Распределительный водопровод 47:16:0000000:44515 в г. Отрадное</v>
      </c>
      <c r="D237" s="117" t="s">
        <v>22</v>
      </c>
      <c r="E237" s="118"/>
      <c r="F237" s="53">
        <f>I237+L237+O237+R237+U237</f>
        <v>26541.68</v>
      </c>
      <c r="G237" s="53">
        <f t="shared" ref="G237:G241" si="532">J237+M237</f>
        <v>0</v>
      </c>
      <c r="H237" s="53">
        <f t="shared" ref="H237:H241" si="533">K237+N237</f>
        <v>26541.68</v>
      </c>
      <c r="I237" s="53">
        <f>SUM(I238:I241)</f>
        <v>0</v>
      </c>
      <c r="J237" s="53">
        <f t="shared" ref="J237:K237" si="534">SUM(J238:J241)</f>
        <v>0</v>
      </c>
      <c r="K237" s="53">
        <f t="shared" si="534"/>
        <v>0</v>
      </c>
      <c r="L237" s="53">
        <f>SUM(L238:L241)</f>
        <v>26541.68</v>
      </c>
      <c r="M237" s="53">
        <f t="shared" ref="M237:N237" si="535">SUM(M238:M241)</f>
        <v>0</v>
      </c>
      <c r="N237" s="53">
        <f t="shared" si="535"/>
        <v>26541.68</v>
      </c>
      <c r="O237" s="53">
        <f>SUM(O238:O241)</f>
        <v>0</v>
      </c>
      <c r="P237" s="53">
        <f t="shared" ref="P237" si="536">SUM(P238:P241)</f>
        <v>0</v>
      </c>
      <c r="Q237" s="53">
        <f>SUM(Q238:Q241)</f>
        <v>0</v>
      </c>
      <c r="R237" s="53">
        <f>SUM(R238:R241)</f>
        <v>0</v>
      </c>
      <c r="S237" s="53">
        <f t="shared" ref="S237:T237" si="537">SUM(S238:S241)</f>
        <v>0</v>
      </c>
      <c r="T237" s="53">
        <f t="shared" si="537"/>
        <v>0</v>
      </c>
      <c r="U237" s="53">
        <f>SUM(U238:U241)</f>
        <v>0</v>
      </c>
      <c r="V237" s="53">
        <f>SUM(V238:V241)</f>
        <v>0</v>
      </c>
      <c r="W237" s="53">
        <f t="shared" ref="W237" si="538">SUM(W238:W241)</f>
        <v>0</v>
      </c>
    </row>
    <row r="238" spans="1:23" ht="24" customHeight="1" x14ac:dyDescent="0.4">
      <c r="A238" s="110"/>
      <c r="B238" s="113"/>
      <c r="C238" s="113"/>
      <c r="D238" s="109" t="s">
        <v>293</v>
      </c>
      <c r="E238" s="58" t="s">
        <v>24</v>
      </c>
      <c r="F238" s="53">
        <f t="shared" ref="F238:F241" si="539">I238+L238</f>
        <v>11280</v>
      </c>
      <c r="G238" s="53">
        <f t="shared" si="532"/>
        <v>0</v>
      </c>
      <c r="H238" s="53">
        <f t="shared" si="533"/>
        <v>11280</v>
      </c>
      <c r="I238" s="53">
        <f>SUM(J238:K238)</f>
        <v>0</v>
      </c>
      <c r="J238" s="53">
        <v>0</v>
      </c>
      <c r="K238" s="53">
        <v>0</v>
      </c>
      <c r="L238" s="53">
        <f>SUM(M238:N238)</f>
        <v>11280</v>
      </c>
      <c r="M238" s="53">
        <v>0</v>
      </c>
      <c r="N238" s="53">
        <v>11280</v>
      </c>
      <c r="O238" s="53">
        <f>SUM(P238:Q238)</f>
        <v>0</v>
      </c>
      <c r="P238" s="53">
        <v>0</v>
      </c>
      <c r="Q238" s="53">
        <v>0</v>
      </c>
      <c r="R238" s="53">
        <f>SUM(S238:T238)</f>
        <v>0</v>
      </c>
      <c r="S238" s="53">
        <v>0</v>
      </c>
      <c r="T238" s="53">
        <v>0</v>
      </c>
      <c r="U238" s="53">
        <f>SUM(V238:W238)</f>
        <v>0</v>
      </c>
      <c r="V238" s="53">
        <v>0</v>
      </c>
      <c r="W238" s="53">
        <v>0</v>
      </c>
    </row>
    <row r="239" spans="1:23" ht="24" customHeight="1" x14ac:dyDescent="0.4">
      <c r="A239" s="110"/>
      <c r="B239" s="113"/>
      <c r="C239" s="113"/>
      <c r="D239" s="119"/>
      <c r="E239" s="58" t="s">
        <v>25</v>
      </c>
      <c r="F239" s="53">
        <f t="shared" si="539"/>
        <v>10837.65</v>
      </c>
      <c r="G239" s="53">
        <f t="shared" si="532"/>
        <v>0</v>
      </c>
      <c r="H239" s="53">
        <f t="shared" si="533"/>
        <v>10837.65</v>
      </c>
      <c r="I239" s="53">
        <f t="shared" ref="I239:I241" si="540">SUM(J239:K239)</f>
        <v>0</v>
      </c>
      <c r="J239" s="53">
        <v>0</v>
      </c>
      <c r="K239" s="53">
        <v>0</v>
      </c>
      <c r="L239" s="53">
        <f>SUM(M239:N239)</f>
        <v>10837.65</v>
      </c>
      <c r="M239" s="53">
        <v>0</v>
      </c>
      <c r="N239" s="53">
        <v>10837.65</v>
      </c>
      <c r="O239" s="53">
        <f>SUM(P239:Q239)</f>
        <v>0</v>
      </c>
      <c r="P239" s="53">
        <v>0</v>
      </c>
      <c r="Q239" s="53">
        <v>0</v>
      </c>
      <c r="R239" s="53">
        <f t="shared" ref="R239:R241" si="541">SUM(S239:T239)</f>
        <v>0</v>
      </c>
      <c r="S239" s="53">
        <v>0</v>
      </c>
      <c r="T239" s="53">
        <v>0</v>
      </c>
      <c r="U239" s="53">
        <f t="shared" ref="U239:U241" si="542">SUM(V239:W239)</f>
        <v>0</v>
      </c>
      <c r="V239" s="53">
        <v>0</v>
      </c>
      <c r="W239" s="53">
        <v>0</v>
      </c>
    </row>
    <row r="240" spans="1:23" ht="24" customHeight="1" x14ac:dyDescent="0.4">
      <c r="A240" s="110"/>
      <c r="B240" s="113"/>
      <c r="C240" s="113"/>
      <c r="D240" s="119"/>
      <c r="E240" s="58" t="s">
        <v>26</v>
      </c>
      <c r="F240" s="53">
        <f t="shared" si="539"/>
        <v>0</v>
      </c>
      <c r="G240" s="53">
        <f t="shared" si="532"/>
        <v>0</v>
      </c>
      <c r="H240" s="53">
        <f t="shared" si="533"/>
        <v>0</v>
      </c>
      <c r="I240" s="53">
        <f t="shared" si="540"/>
        <v>0</v>
      </c>
      <c r="J240" s="53">
        <v>0</v>
      </c>
      <c r="K240" s="53">
        <v>0</v>
      </c>
      <c r="L240" s="53">
        <f t="shared" ref="L240:L241" si="543">SUM(M240:N240)</f>
        <v>0</v>
      </c>
      <c r="M240" s="53">
        <v>0</v>
      </c>
      <c r="N240" s="53">
        <v>0</v>
      </c>
      <c r="O240" s="53">
        <f t="shared" ref="O240:O241" si="544">SUM(P240:Q240)</f>
        <v>0</v>
      </c>
      <c r="P240" s="53">
        <v>0</v>
      </c>
      <c r="Q240" s="53">
        <v>0</v>
      </c>
      <c r="R240" s="53">
        <f t="shared" si="541"/>
        <v>0</v>
      </c>
      <c r="S240" s="53">
        <v>0</v>
      </c>
      <c r="T240" s="53">
        <v>0</v>
      </c>
      <c r="U240" s="53">
        <f t="shared" si="542"/>
        <v>0</v>
      </c>
      <c r="V240" s="53">
        <v>0</v>
      </c>
      <c r="W240" s="53">
        <v>0</v>
      </c>
    </row>
    <row r="241" spans="1:23" ht="24" customHeight="1" x14ac:dyDescent="0.4">
      <c r="A241" s="111"/>
      <c r="B241" s="114"/>
      <c r="C241" s="114"/>
      <c r="D241" s="120"/>
      <c r="E241" s="58" t="s">
        <v>27</v>
      </c>
      <c r="F241" s="53">
        <f t="shared" si="539"/>
        <v>4424.03</v>
      </c>
      <c r="G241" s="53">
        <f t="shared" si="532"/>
        <v>0</v>
      </c>
      <c r="H241" s="53">
        <f t="shared" si="533"/>
        <v>4424.03</v>
      </c>
      <c r="I241" s="53">
        <f t="shared" si="540"/>
        <v>0</v>
      </c>
      <c r="J241" s="53">
        <v>0</v>
      </c>
      <c r="K241" s="53">
        <v>0</v>
      </c>
      <c r="L241" s="53">
        <f t="shared" si="543"/>
        <v>4424.03</v>
      </c>
      <c r="M241" s="53">
        <v>0</v>
      </c>
      <c r="N241" s="53">
        <v>4424.03</v>
      </c>
      <c r="O241" s="53">
        <f t="shared" si="544"/>
        <v>0</v>
      </c>
      <c r="P241" s="53">
        <v>0</v>
      </c>
      <c r="Q241" s="53">
        <v>0</v>
      </c>
      <c r="R241" s="53">
        <f t="shared" si="541"/>
        <v>0</v>
      </c>
      <c r="S241" s="53">
        <v>0</v>
      </c>
      <c r="T241" s="53">
        <v>0</v>
      </c>
      <c r="U241" s="53">
        <f t="shared" si="542"/>
        <v>0</v>
      </c>
      <c r="V241" s="53">
        <v>0</v>
      </c>
      <c r="W241" s="53">
        <v>0</v>
      </c>
    </row>
    <row r="242" spans="1:23" ht="24" customHeight="1" x14ac:dyDescent="0.4">
      <c r="A242" s="109">
        <f>'Характеристика объектов'!A56</f>
        <v>38</v>
      </c>
      <c r="B242" s="112" t="str">
        <f>'Характеристика объектов'!B56</f>
        <v>Отрадненское городское поселение</v>
      </c>
      <c r="C242" s="112" t="str">
        <f>'Характеристика объектов'!C56</f>
        <v>Распределительный водопровод 47:16:0000000:44532 в г. Отрадное</v>
      </c>
      <c r="D242" s="117" t="s">
        <v>22</v>
      </c>
      <c r="E242" s="118"/>
      <c r="F242" s="53">
        <f>I242+L242+O242+R242+U242</f>
        <v>25489.300000000003</v>
      </c>
      <c r="G242" s="53">
        <f t="shared" ref="G242:G255" si="545">J242+M242</f>
        <v>0</v>
      </c>
      <c r="H242" s="53">
        <f t="shared" ref="H242:H256" si="546">K242+N242</f>
        <v>25489.300000000003</v>
      </c>
      <c r="I242" s="53">
        <f>SUM(I243:I246)</f>
        <v>0</v>
      </c>
      <c r="J242" s="53">
        <f t="shared" ref="J242:K242" si="547">SUM(J243:J246)</f>
        <v>0</v>
      </c>
      <c r="K242" s="53">
        <f t="shared" si="547"/>
        <v>0</v>
      </c>
      <c r="L242" s="53">
        <f>SUM(L243:L246)</f>
        <v>25489.300000000003</v>
      </c>
      <c r="M242" s="53">
        <f t="shared" ref="M242:N242" si="548">SUM(M243:M246)</f>
        <v>0</v>
      </c>
      <c r="N242" s="53">
        <f t="shared" si="548"/>
        <v>25489.300000000003</v>
      </c>
      <c r="O242" s="53">
        <f>SUM(O243:O246)</f>
        <v>0</v>
      </c>
      <c r="P242" s="53">
        <f t="shared" ref="P242" si="549">SUM(P243:P246)</f>
        <v>0</v>
      </c>
      <c r="Q242" s="53">
        <f>SUM(Q243:Q246)</f>
        <v>0</v>
      </c>
      <c r="R242" s="53">
        <f>SUM(R243:R246)</f>
        <v>0</v>
      </c>
      <c r="S242" s="53">
        <f t="shared" ref="S242:T242" si="550">SUM(S243:S246)</f>
        <v>0</v>
      </c>
      <c r="T242" s="53">
        <f t="shared" si="550"/>
        <v>0</v>
      </c>
      <c r="U242" s="53">
        <f>SUM(U243:U246)</f>
        <v>0</v>
      </c>
      <c r="V242" s="53">
        <f>SUM(V243:V246)</f>
        <v>0</v>
      </c>
      <c r="W242" s="53">
        <f t="shared" ref="W242" si="551">SUM(W243:W246)</f>
        <v>0</v>
      </c>
    </row>
    <row r="243" spans="1:23" ht="24" customHeight="1" x14ac:dyDescent="0.4">
      <c r="A243" s="110"/>
      <c r="B243" s="113"/>
      <c r="C243" s="113"/>
      <c r="D243" s="109" t="s">
        <v>293</v>
      </c>
      <c r="E243" s="58" t="s">
        <v>24</v>
      </c>
      <c r="F243" s="53">
        <f t="shared" ref="F243:F246" si="552">I243+L243</f>
        <v>10832</v>
      </c>
      <c r="G243" s="53">
        <f t="shared" si="545"/>
        <v>0</v>
      </c>
      <c r="H243" s="53">
        <f t="shared" si="546"/>
        <v>10832</v>
      </c>
      <c r="I243" s="53">
        <f>SUM(J243:K243)</f>
        <v>0</v>
      </c>
      <c r="J243" s="53">
        <v>0</v>
      </c>
      <c r="K243" s="53">
        <v>0</v>
      </c>
      <c r="L243" s="53">
        <f>SUM(M243:N243)</f>
        <v>10832</v>
      </c>
      <c r="M243" s="53">
        <v>0</v>
      </c>
      <c r="N243" s="53">
        <v>10832</v>
      </c>
      <c r="O243" s="53">
        <f>SUM(P243:Q243)</f>
        <v>0</v>
      </c>
      <c r="P243" s="53">
        <v>0</v>
      </c>
      <c r="Q243" s="53">
        <v>0</v>
      </c>
      <c r="R243" s="53">
        <f>SUM(S243:T243)</f>
        <v>0</v>
      </c>
      <c r="S243" s="53">
        <v>0</v>
      </c>
      <c r="T243" s="53">
        <v>0</v>
      </c>
      <c r="U243" s="53">
        <f>SUM(V243:W243)</f>
        <v>0</v>
      </c>
      <c r="V243" s="53">
        <v>0</v>
      </c>
      <c r="W243" s="53">
        <v>0</v>
      </c>
    </row>
    <row r="244" spans="1:23" ht="24" customHeight="1" x14ac:dyDescent="0.4">
      <c r="A244" s="110"/>
      <c r="B244" s="113"/>
      <c r="C244" s="113"/>
      <c r="D244" s="119"/>
      <c r="E244" s="58" t="s">
        <v>25</v>
      </c>
      <c r="F244" s="53">
        <f t="shared" si="552"/>
        <v>10407.219999999999</v>
      </c>
      <c r="G244" s="53">
        <f t="shared" si="545"/>
        <v>0</v>
      </c>
      <c r="H244" s="53">
        <f t="shared" si="546"/>
        <v>10407.219999999999</v>
      </c>
      <c r="I244" s="53">
        <f t="shared" ref="I244:I246" si="553">SUM(J244:K244)</f>
        <v>0</v>
      </c>
      <c r="J244" s="53">
        <v>0</v>
      </c>
      <c r="K244" s="53">
        <v>0</v>
      </c>
      <c r="L244" s="53">
        <f>SUM(M244:N244)</f>
        <v>10407.219999999999</v>
      </c>
      <c r="M244" s="53">
        <v>0</v>
      </c>
      <c r="N244" s="53">
        <v>10407.219999999999</v>
      </c>
      <c r="O244" s="53">
        <f>SUM(P244:Q244)</f>
        <v>0</v>
      </c>
      <c r="P244" s="53">
        <v>0</v>
      </c>
      <c r="Q244" s="53">
        <v>0</v>
      </c>
      <c r="R244" s="53">
        <f t="shared" ref="R244:R246" si="554">SUM(S244:T244)</f>
        <v>0</v>
      </c>
      <c r="S244" s="53">
        <v>0</v>
      </c>
      <c r="T244" s="53">
        <v>0</v>
      </c>
      <c r="U244" s="53">
        <f t="shared" ref="U244:U246" si="555">SUM(V244:W244)</f>
        <v>0</v>
      </c>
      <c r="V244" s="53">
        <v>0</v>
      </c>
      <c r="W244" s="53">
        <v>0</v>
      </c>
    </row>
    <row r="245" spans="1:23" ht="24" customHeight="1" x14ac:dyDescent="0.4">
      <c r="A245" s="110"/>
      <c r="B245" s="113"/>
      <c r="C245" s="113"/>
      <c r="D245" s="119"/>
      <c r="E245" s="58" t="s">
        <v>26</v>
      </c>
      <c r="F245" s="53">
        <f t="shared" si="552"/>
        <v>0</v>
      </c>
      <c r="G245" s="53">
        <f t="shared" si="545"/>
        <v>0</v>
      </c>
      <c r="H245" s="53">
        <f t="shared" si="546"/>
        <v>0</v>
      </c>
      <c r="I245" s="53">
        <f t="shared" si="553"/>
        <v>0</v>
      </c>
      <c r="J245" s="53">
        <v>0</v>
      </c>
      <c r="K245" s="53">
        <v>0</v>
      </c>
      <c r="L245" s="53">
        <f t="shared" ref="L245:L246" si="556">SUM(M245:N245)</f>
        <v>0</v>
      </c>
      <c r="M245" s="53">
        <v>0</v>
      </c>
      <c r="N245" s="53">
        <v>0</v>
      </c>
      <c r="O245" s="53">
        <f t="shared" ref="O245:O246" si="557">SUM(P245:Q245)</f>
        <v>0</v>
      </c>
      <c r="P245" s="53">
        <v>0</v>
      </c>
      <c r="Q245" s="53">
        <v>0</v>
      </c>
      <c r="R245" s="53">
        <f t="shared" si="554"/>
        <v>0</v>
      </c>
      <c r="S245" s="53">
        <v>0</v>
      </c>
      <c r="T245" s="53">
        <v>0</v>
      </c>
      <c r="U245" s="53">
        <f t="shared" si="555"/>
        <v>0</v>
      </c>
      <c r="V245" s="53">
        <v>0</v>
      </c>
      <c r="W245" s="53">
        <v>0</v>
      </c>
    </row>
    <row r="246" spans="1:23" ht="24" customHeight="1" x14ac:dyDescent="0.4">
      <c r="A246" s="111"/>
      <c r="B246" s="114"/>
      <c r="C246" s="114"/>
      <c r="D246" s="120"/>
      <c r="E246" s="58" t="s">
        <v>27</v>
      </c>
      <c r="F246" s="53">
        <f t="shared" si="552"/>
        <v>4250.08</v>
      </c>
      <c r="G246" s="53">
        <f t="shared" si="545"/>
        <v>0</v>
      </c>
      <c r="H246" s="53">
        <f t="shared" si="546"/>
        <v>4250.08</v>
      </c>
      <c r="I246" s="53">
        <f t="shared" si="553"/>
        <v>0</v>
      </c>
      <c r="J246" s="53">
        <v>0</v>
      </c>
      <c r="K246" s="53">
        <v>0</v>
      </c>
      <c r="L246" s="53">
        <f t="shared" si="556"/>
        <v>4250.08</v>
      </c>
      <c r="M246" s="53">
        <v>0</v>
      </c>
      <c r="N246" s="53">
        <v>4250.08</v>
      </c>
      <c r="O246" s="53">
        <f t="shared" si="557"/>
        <v>0</v>
      </c>
      <c r="P246" s="53">
        <v>0</v>
      </c>
      <c r="Q246" s="53">
        <v>0</v>
      </c>
      <c r="R246" s="53">
        <f t="shared" si="554"/>
        <v>0</v>
      </c>
      <c r="S246" s="53">
        <v>0</v>
      </c>
      <c r="T246" s="53">
        <v>0</v>
      </c>
      <c r="U246" s="53">
        <f t="shared" si="555"/>
        <v>0</v>
      </c>
      <c r="V246" s="53">
        <v>0</v>
      </c>
      <c r="W246" s="53">
        <v>0</v>
      </c>
    </row>
    <row r="247" spans="1:23" ht="22.5" customHeight="1" x14ac:dyDescent="0.4">
      <c r="A247" s="109">
        <f>'Характеристика объектов'!A57</f>
        <v>39</v>
      </c>
      <c r="B247" s="112" t="str">
        <f>'Характеристика объектов'!B57</f>
        <v>Отрадненское городское поселение</v>
      </c>
      <c r="C247" s="112" t="str">
        <f>'Характеристика объектов'!C57</f>
        <v>Распределительный водопровод 47:16:0000000:44526 в г. Отрадное</v>
      </c>
      <c r="D247" s="117" t="s">
        <v>22</v>
      </c>
      <c r="E247" s="118"/>
      <c r="F247" s="53">
        <f>I247+L247+O247+R247+U247</f>
        <v>11080.96</v>
      </c>
      <c r="G247" s="53">
        <f t="shared" si="545"/>
        <v>0</v>
      </c>
      <c r="H247" s="53">
        <f t="shared" si="546"/>
        <v>11080.96</v>
      </c>
      <c r="I247" s="53">
        <f>SUM(I248:I251)</f>
        <v>0</v>
      </c>
      <c r="J247" s="53">
        <f t="shared" ref="J247" si="558">SUM(J248:J251)</f>
        <v>0</v>
      </c>
      <c r="K247" s="53">
        <f>SUM(K248:K251)</f>
        <v>0</v>
      </c>
      <c r="L247" s="53">
        <f>SUM(L248:L251)</f>
        <v>11080.96</v>
      </c>
      <c r="M247" s="53">
        <f t="shared" ref="M247:N247" si="559">SUM(M248:M251)</f>
        <v>0</v>
      </c>
      <c r="N247" s="53">
        <f t="shared" si="559"/>
        <v>11080.96</v>
      </c>
      <c r="O247" s="53">
        <f>SUM(O248:O251)</f>
        <v>0</v>
      </c>
      <c r="P247" s="53">
        <f t="shared" ref="P247" si="560">SUM(P248:P251)</f>
        <v>0</v>
      </c>
      <c r="Q247" s="53">
        <f>SUM(Q248:Q251)</f>
        <v>0</v>
      </c>
      <c r="R247" s="53">
        <f>SUM(R248:R251)</f>
        <v>0</v>
      </c>
      <c r="S247" s="53">
        <f t="shared" ref="S247:T247" si="561">SUM(S248:S251)</f>
        <v>0</v>
      </c>
      <c r="T247" s="53">
        <f t="shared" si="561"/>
        <v>0</v>
      </c>
      <c r="U247" s="53">
        <f>SUM(U248:U251)</f>
        <v>0</v>
      </c>
      <c r="V247" s="53">
        <f>SUM(V248:V251)</f>
        <v>0</v>
      </c>
      <c r="W247" s="53">
        <f t="shared" ref="W247" si="562">SUM(W248:W251)</f>
        <v>0</v>
      </c>
    </row>
    <row r="248" spans="1:23" ht="22.5" customHeight="1" x14ac:dyDescent="0.4">
      <c r="A248" s="110"/>
      <c r="B248" s="113"/>
      <c r="C248" s="113"/>
      <c r="D248" s="109" t="s">
        <v>293</v>
      </c>
      <c r="E248" s="58" t="s">
        <v>24</v>
      </c>
      <c r="F248" s="53">
        <f>I248+L248</f>
        <v>4709</v>
      </c>
      <c r="G248" s="53">
        <f t="shared" si="545"/>
        <v>0</v>
      </c>
      <c r="H248" s="53">
        <f t="shared" si="546"/>
        <v>4709</v>
      </c>
      <c r="I248" s="53">
        <f>SUM(J248:K248)</f>
        <v>0</v>
      </c>
      <c r="J248" s="53">
        <v>0</v>
      </c>
      <c r="K248" s="53"/>
      <c r="L248" s="53">
        <f>SUM(M248:N248)</f>
        <v>4709</v>
      </c>
      <c r="M248" s="53">
        <v>0</v>
      </c>
      <c r="N248" s="53">
        <v>4709</v>
      </c>
      <c r="O248" s="53">
        <f>SUM(P248:Q248)</f>
        <v>0</v>
      </c>
      <c r="P248" s="53">
        <v>0</v>
      </c>
      <c r="Q248" s="53">
        <v>0</v>
      </c>
      <c r="R248" s="53">
        <f>SUM(S248:T248)</f>
        <v>0</v>
      </c>
      <c r="S248" s="53">
        <v>0</v>
      </c>
      <c r="T248" s="53">
        <v>0</v>
      </c>
      <c r="U248" s="53">
        <f>SUM(V248:W248)</f>
        <v>0</v>
      </c>
      <c r="V248" s="53">
        <v>0</v>
      </c>
      <c r="W248" s="53">
        <v>0</v>
      </c>
    </row>
    <row r="249" spans="1:23" ht="22.5" customHeight="1" x14ac:dyDescent="0.4">
      <c r="A249" s="110"/>
      <c r="B249" s="113"/>
      <c r="C249" s="113"/>
      <c r="D249" s="119"/>
      <c r="E249" s="58" t="s">
        <v>25</v>
      </c>
      <c r="F249" s="53">
        <f t="shared" ref="F249:F250" si="563">I249+L249</f>
        <v>4524.33</v>
      </c>
      <c r="G249" s="53">
        <f t="shared" si="545"/>
        <v>0</v>
      </c>
      <c r="H249" s="53">
        <f t="shared" si="546"/>
        <v>4524.33</v>
      </c>
      <c r="I249" s="53">
        <f>SUM(J249:K249)</f>
        <v>0</v>
      </c>
      <c r="J249" s="53">
        <v>0</v>
      </c>
      <c r="K249" s="53"/>
      <c r="L249" s="53">
        <f t="shared" ref="L249:L251" si="564">SUM(M249:N249)</f>
        <v>4524.33</v>
      </c>
      <c r="M249" s="53">
        <v>0</v>
      </c>
      <c r="N249" s="53">
        <v>4524.33</v>
      </c>
      <c r="O249" s="53">
        <f>SUM(P249:Q249)</f>
        <v>0</v>
      </c>
      <c r="P249" s="53">
        <v>0</v>
      </c>
      <c r="Q249" s="53">
        <v>0</v>
      </c>
      <c r="R249" s="53">
        <f t="shared" ref="R249:R251" si="565">SUM(S249:T249)</f>
        <v>0</v>
      </c>
      <c r="S249" s="53">
        <v>0</v>
      </c>
      <c r="T249" s="53">
        <v>0</v>
      </c>
      <c r="U249" s="53">
        <f t="shared" ref="U249:U251" si="566">SUM(V249:W249)</f>
        <v>0</v>
      </c>
      <c r="V249" s="53">
        <v>0</v>
      </c>
      <c r="W249" s="53">
        <v>0</v>
      </c>
    </row>
    <row r="250" spans="1:23" ht="22.5" customHeight="1" x14ac:dyDescent="0.4">
      <c r="A250" s="110"/>
      <c r="B250" s="113"/>
      <c r="C250" s="113"/>
      <c r="D250" s="119"/>
      <c r="E250" s="58" t="s">
        <v>26</v>
      </c>
      <c r="F250" s="53">
        <f t="shared" si="563"/>
        <v>0</v>
      </c>
      <c r="G250" s="53">
        <f t="shared" si="545"/>
        <v>0</v>
      </c>
      <c r="H250" s="53">
        <f t="shared" si="546"/>
        <v>0</v>
      </c>
      <c r="I250" s="53">
        <f>SUM(J250:K250)</f>
        <v>0</v>
      </c>
      <c r="J250" s="53">
        <v>0</v>
      </c>
      <c r="K250" s="53"/>
      <c r="L250" s="53">
        <f t="shared" si="564"/>
        <v>0</v>
      </c>
      <c r="M250" s="53">
        <v>0</v>
      </c>
      <c r="N250" s="53">
        <v>0</v>
      </c>
      <c r="O250" s="53">
        <f t="shared" ref="O250:O251" si="567">SUM(P250:Q250)</f>
        <v>0</v>
      </c>
      <c r="P250" s="53">
        <v>0</v>
      </c>
      <c r="Q250" s="53">
        <v>0</v>
      </c>
      <c r="R250" s="53">
        <f t="shared" si="565"/>
        <v>0</v>
      </c>
      <c r="S250" s="53">
        <v>0</v>
      </c>
      <c r="T250" s="53">
        <v>0</v>
      </c>
      <c r="U250" s="53">
        <f t="shared" si="566"/>
        <v>0</v>
      </c>
      <c r="V250" s="53">
        <v>0</v>
      </c>
      <c r="W250" s="53">
        <v>0</v>
      </c>
    </row>
    <row r="251" spans="1:23" ht="22.5" customHeight="1" x14ac:dyDescent="0.4">
      <c r="A251" s="111"/>
      <c r="B251" s="114"/>
      <c r="C251" s="114"/>
      <c r="D251" s="120"/>
      <c r="E251" s="58" t="s">
        <v>27</v>
      </c>
      <c r="F251" s="53">
        <f>I251+L251</f>
        <v>1847.63</v>
      </c>
      <c r="G251" s="53">
        <f t="shared" si="545"/>
        <v>0</v>
      </c>
      <c r="H251" s="53">
        <f t="shared" si="546"/>
        <v>1847.63</v>
      </c>
      <c r="I251" s="53">
        <f>SUM(J251:K251)</f>
        <v>0</v>
      </c>
      <c r="J251" s="53">
        <v>0</v>
      </c>
      <c r="K251" s="53"/>
      <c r="L251" s="53">
        <f t="shared" si="564"/>
        <v>1847.63</v>
      </c>
      <c r="M251" s="53">
        <v>0</v>
      </c>
      <c r="N251" s="53">
        <v>1847.63</v>
      </c>
      <c r="O251" s="53">
        <f t="shared" si="567"/>
        <v>0</v>
      </c>
      <c r="P251" s="53">
        <v>0</v>
      </c>
      <c r="Q251" s="53">
        <v>0</v>
      </c>
      <c r="R251" s="53">
        <f t="shared" si="565"/>
        <v>0</v>
      </c>
      <c r="S251" s="53">
        <v>0</v>
      </c>
      <c r="T251" s="53">
        <v>0</v>
      </c>
      <c r="U251" s="53">
        <f t="shared" si="566"/>
        <v>0</v>
      </c>
      <c r="V251" s="53">
        <v>0</v>
      </c>
      <c r="W251" s="53">
        <v>0</v>
      </c>
    </row>
    <row r="252" spans="1:23" ht="21" customHeight="1" x14ac:dyDescent="0.4">
      <c r="A252" s="109">
        <f>'Характеристика объектов'!A58</f>
        <v>40</v>
      </c>
      <c r="B252" s="112" t="str">
        <f>'Характеристика объектов'!B58</f>
        <v>Отрадненское городское поселение</v>
      </c>
      <c r="C252" s="112" t="str">
        <f>'Характеристика объектов'!C58</f>
        <v>Распределительный водопровод 47:16:0201011:463 в г. Отрадное</v>
      </c>
      <c r="D252" s="117" t="s">
        <v>22</v>
      </c>
      <c r="E252" s="118"/>
      <c r="F252" s="53">
        <f>I252+L252+O252+R252+U252</f>
        <v>10864.289999999999</v>
      </c>
      <c r="G252" s="53">
        <f t="shared" si="545"/>
        <v>0</v>
      </c>
      <c r="H252" s="53">
        <f t="shared" si="546"/>
        <v>10864.289999999999</v>
      </c>
      <c r="I252" s="53">
        <f>SUM(I253:I256)</f>
        <v>0</v>
      </c>
      <c r="J252" s="53">
        <f t="shared" ref="J252:K252" si="568">SUM(J253:J256)</f>
        <v>0</v>
      </c>
      <c r="K252" s="53">
        <f t="shared" si="568"/>
        <v>0</v>
      </c>
      <c r="L252" s="53">
        <f>SUM(L253:L256)</f>
        <v>10864.289999999999</v>
      </c>
      <c r="M252" s="53">
        <f t="shared" ref="M252:N252" si="569">SUM(M253:M256)</f>
        <v>0</v>
      </c>
      <c r="N252" s="53">
        <f t="shared" si="569"/>
        <v>10864.289999999999</v>
      </c>
      <c r="O252" s="53">
        <f>SUM(O253:O256)</f>
        <v>0</v>
      </c>
      <c r="P252" s="53">
        <f t="shared" ref="P252" si="570">SUM(P253:P256)</f>
        <v>0</v>
      </c>
      <c r="Q252" s="53">
        <f>SUM(Q253:Q256)</f>
        <v>0</v>
      </c>
      <c r="R252" s="53">
        <f>SUM(R253:R256)</f>
        <v>0</v>
      </c>
      <c r="S252" s="53">
        <f t="shared" ref="S252:T252" si="571">SUM(S253:S256)</f>
        <v>0</v>
      </c>
      <c r="T252" s="53">
        <f t="shared" si="571"/>
        <v>0</v>
      </c>
      <c r="U252" s="53">
        <f>SUM(U253:U256)</f>
        <v>0</v>
      </c>
      <c r="V252" s="53">
        <f>SUM(V253:V256)</f>
        <v>0</v>
      </c>
      <c r="W252" s="53">
        <f t="shared" ref="W252" si="572">SUM(W253:W256)</f>
        <v>0</v>
      </c>
    </row>
    <row r="253" spans="1:23" ht="21" customHeight="1" x14ac:dyDescent="0.4">
      <c r="A253" s="110"/>
      <c r="B253" s="113"/>
      <c r="C253" s="113"/>
      <c r="D253" s="109" t="s">
        <v>293</v>
      </c>
      <c r="E253" s="58" t="s">
        <v>24</v>
      </c>
      <c r="F253" s="53">
        <f t="shared" ref="F253:F256" si="573">I253+L253</f>
        <v>4617</v>
      </c>
      <c r="G253" s="53">
        <f t="shared" si="545"/>
        <v>0</v>
      </c>
      <c r="H253" s="53">
        <f t="shared" si="546"/>
        <v>4617</v>
      </c>
      <c r="I253" s="53">
        <f>SUM(J253:K253)</f>
        <v>0</v>
      </c>
      <c r="J253" s="53">
        <v>0</v>
      </c>
      <c r="K253" s="53">
        <v>0</v>
      </c>
      <c r="L253" s="53">
        <f>SUM(M253:N253)</f>
        <v>4617</v>
      </c>
      <c r="M253" s="53">
        <v>0</v>
      </c>
      <c r="N253" s="53">
        <v>4617</v>
      </c>
      <c r="O253" s="53">
        <f>SUM(P253:Q253)</f>
        <v>0</v>
      </c>
      <c r="P253" s="53">
        <v>0</v>
      </c>
      <c r="Q253" s="53">
        <v>0</v>
      </c>
      <c r="R253" s="53">
        <f>SUM(S253:T253)</f>
        <v>0</v>
      </c>
      <c r="S253" s="53">
        <v>0</v>
      </c>
      <c r="T253" s="53">
        <v>0</v>
      </c>
      <c r="U253" s="53">
        <f>SUM(V253:W253)</f>
        <v>0</v>
      </c>
      <c r="V253" s="53">
        <v>0</v>
      </c>
      <c r="W253" s="53">
        <v>0</v>
      </c>
    </row>
    <row r="254" spans="1:23" ht="21" customHeight="1" x14ac:dyDescent="0.4">
      <c r="A254" s="110"/>
      <c r="B254" s="113"/>
      <c r="C254" s="113"/>
      <c r="D254" s="119"/>
      <c r="E254" s="58" t="s">
        <v>25</v>
      </c>
      <c r="F254" s="53">
        <f t="shared" si="573"/>
        <v>4435.9399999999996</v>
      </c>
      <c r="G254" s="53">
        <f t="shared" si="545"/>
        <v>0</v>
      </c>
      <c r="H254" s="53">
        <f t="shared" si="546"/>
        <v>4435.9399999999996</v>
      </c>
      <c r="I254" s="53">
        <f>SUM(J254:K254)</f>
        <v>0</v>
      </c>
      <c r="J254" s="53">
        <v>0</v>
      </c>
      <c r="K254" s="53">
        <v>0</v>
      </c>
      <c r="L254" s="53">
        <f t="shared" ref="L254:L256" si="574">SUM(M254:N254)</f>
        <v>4435.9399999999996</v>
      </c>
      <c r="M254" s="53">
        <v>0</v>
      </c>
      <c r="N254" s="53">
        <v>4435.9399999999996</v>
      </c>
      <c r="O254" s="53">
        <f>SUM(P254:Q254)</f>
        <v>0</v>
      </c>
      <c r="P254" s="53">
        <v>0</v>
      </c>
      <c r="Q254" s="53">
        <v>0</v>
      </c>
      <c r="R254" s="53">
        <f t="shared" ref="R254:R256" si="575">SUM(S254:T254)</f>
        <v>0</v>
      </c>
      <c r="S254" s="53">
        <v>0</v>
      </c>
      <c r="T254" s="53">
        <v>0</v>
      </c>
      <c r="U254" s="53">
        <f t="shared" ref="U254:U256" si="576">SUM(V254:W254)</f>
        <v>0</v>
      </c>
      <c r="V254" s="53">
        <v>0</v>
      </c>
      <c r="W254" s="53">
        <v>0</v>
      </c>
    </row>
    <row r="255" spans="1:23" ht="21" customHeight="1" x14ac:dyDescent="0.4">
      <c r="A255" s="110"/>
      <c r="B255" s="113"/>
      <c r="C255" s="113"/>
      <c r="D255" s="119"/>
      <c r="E255" s="58" t="s">
        <v>26</v>
      </c>
      <c r="F255" s="53">
        <f t="shared" si="573"/>
        <v>0</v>
      </c>
      <c r="G255" s="53">
        <f t="shared" si="545"/>
        <v>0</v>
      </c>
      <c r="H255" s="53">
        <f t="shared" si="546"/>
        <v>0</v>
      </c>
      <c r="I255" s="53">
        <f t="shared" ref="I255" si="577">SUM(J255:K255)</f>
        <v>0</v>
      </c>
      <c r="J255" s="53">
        <v>0</v>
      </c>
      <c r="K255" s="53">
        <v>0</v>
      </c>
      <c r="L255" s="53">
        <f t="shared" si="574"/>
        <v>0</v>
      </c>
      <c r="M255" s="53">
        <v>0</v>
      </c>
      <c r="N255" s="53">
        <v>0</v>
      </c>
      <c r="O255" s="53">
        <f t="shared" ref="O255:O256" si="578">SUM(P255:Q255)</f>
        <v>0</v>
      </c>
      <c r="P255" s="53">
        <v>0</v>
      </c>
      <c r="Q255" s="53">
        <v>0</v>
      </c>
      <c r="R255" s="53">
        <f t="shared" si="575"/>
        <v>0</v>
      </c>
      <c r="S255" s="53">
        <v>0</v>
      </c>
      <c r="T255" s="53">
        <v>0</v>
      </c>
      <c r="U255" s="53">
        <f t="shared" si="576"/>
        <v>0</v>
      </c>
      <c r="V255" s="53">
        <v>0</v>
      </c>
      <c r="W255" s="53">
        <v>0</v>
      </c>
    </row>
    <row r="256" spans="1:23" ht="21" customHeight="1" x14ac:dyDescent="0.4">
      <c r="A256" s="111"/>
      <c r="B256" s="114"/>
      <c r="C256" s="114"/>
      <c r="D256" s="120"/>
      <c r="E256" s="58" t="s">
        <v>27</v>
      </c>
      <c r="F256" s="53">
        <f t="shared" si="573"/>
        <v>1811.35</v>
      </c>
      <c r="G256" s="53">
        <v>0</v>
      </c>
      <c r="H256" s="53">
        <f t="shared" si="546"/>
        <v>1811.35</v>
      </c>
      <c r="I256" s="53">
        <v>0</v>
      </c>
      <c r="J256" s="53">
        <v>0</v>
      </c>
      <c r="K256" s="53">
        <v>0</v>
      </c>
      <c r="L256" s="53">
        <f t="shared" si="574"/>
        <v>1811.35</v>
      </c>
      <c r="M256" s="53">
        <v>0</v>
      </c>
      <c r="N256" s="53">
        <v>1811.35</v>
      </c>
      <c r="O256" s="53">
        <f t="shared" si="578"/>
        <v>0</v>
      </c>
      <c r="P256" s="53">
        <v>0</v>
      </c>
      <c r="Q256" s="53">
        <v>0</v>
      </c>
      <c r="R256" s="53">
        <f t="shared" si="575"/>
        <v>0</v>
      </c>
      <c r="S256" s="53">
        <v>0</v>
      </c>
      <c r="T256" s="53">
        <v>0</v>
      </c>
      <c r="U256" s="53">
        <f t="shared" si="576"/>
        <v>0</v>
      </c>
      <c r="V256" s="53">
        <v>0</v>
      </c>
      <c r="W256" s="53">
        <v>0</v>
      </c>
    </row>
    <row r="257" spans="1:23" ht="22.5" customHeight="1" x14ac:dyDescent="0.4">
      <c r="A257" s="109">
        <f>'Характеристика объектов'!A59</f>
        <v>41</v>
      </c>
      <c r="B257" s="112" t="str">
        <f>'Характеристика объектов'!B59</f>
        <v>Отрадненское городское поселение</v>
      </c>
      <c r="C257" s="112" t="str">
        <f>'Характеристика объектов'!C59</f>
        <v>Распределительный водопровод 47:16:0000000:44522 в г. Отрадное</v>
      </c>
      <c r="D257" s="117" t="s">
        <v>22</v>
      </c>
      <c r="E257" s="118"/>
      <c r="F257" s="53">
        <f>I257+L257+O257+R257+U257</f>
        <v>20273.820000000003</v>
      </c>
      <c r="G257" s="53">
        <f t="shared" ref="G257:G264" si="579">J257+M257</f>
        <v>0</v>
      </c>
      <c r="H257" s="53">
        <f t="shared" ref="H257:H264" si="580">K257+N257</f>
        <v>20273.820000000003</v>
      </c>
      <c r="I257" s="53">
        <f>SUM(I258:I261)</f>
        <v>0</v>
      </c>
      <c r="J257" s="53">
        <f t="shared" ref="J257" si="581">SUM(J258:J261)</f>
        <v>0</v>
      </c>
      <c r="K257" s="53">
        <f>SUM(K258:K261)</f>
        <v>0</v>
      </c>
      <c r="L257" s="53">
        <f>SUM(L258:L261)</f>
        <v>20273.820000000003</v>
      </c>
      <c r="M257" s="53">
        <f t="shared" ref="M257:N257" si="582">SUM(M258:M261)</f>
        <v>0</v>
      </c>
      <c r="N257" s="53">
        <f t="shared" si="582"/>
        <v>20273.820000000003</v>
      </c>
      <c r="O257" s="53">
        <f>SUM(O258:O261)</f>
        <v>0</v>
      </c>
      <c r="P257" s="53">
        <f t="shared" ref="P257" si="583">SUM(P258:P261)</f>
        <v>0</v>
      </c>
      <c r="Q257" s="53">
        <f>SUM(Q258:Q261)</f>
        <v>0</v>
      </c>
      <c r="R257" s="53">
        <f>SUM(R258:R261)</f>
        <v>0</v>
      </c>
      <c r="S257" s="53">
        <f t="shared" ref="S257:T257" si="584">SUM(S258:S261)</f>
        <v>0</v>
      </c>
      <c r="T257" s="53">
        <f t="shared" si="584"/>
        <v>0</v>
      </c>
      <c r="U257" s="53">
        <f>SUM(U258:U261)</f>
        <v>0</v>
      </c>
      <c r="V257" s="53">
        <f>SUM(V258:V261)</f>
        <v>0</v>
      </c>
      <c r="W257" s="53">
        <f t="shared" ref="W257" si="585">SUM(W258:W261)</f>
        <v>0</v>
      </c>
    </row>
    <row r="258" spans="1:23" ht="22.5" customHeight="1" x14ac:dyDescent="0.4">
      <c r="A258" s="110"/>
      <c r="B258" s="113"/>
      <c r="C258" s="113"/>
      <c r="D258" s="109" t="s">
        <v>293</v>
      </c>
      <c r="E258" s="55" t="s">
        <v>24</v>
      </c>
      <c r="F258" s="53">
        <f>I258+L258</f>
        <v>8616</v>
      </c>
      <c r="G258" s="53">
        <f t="shared" si="579"/>
        <v>0</v>
      </c>
      <c r="H258" s="53">
        <f t="shared" si="580"/>
        <v>8616</v>
      </c>
      <c r="I258" s="53">
        <f>SUM(J258:K258)</f>
        <v>0</v>
      </c>
      <c r="J258" s="53">
        <v>0</v>
      </c>
      <c r="K258" s="53"/>
      <c r="L258" s="53">
        <f>SUM(M258:N258)</f>
        <v>8616</v>
      </c>
      <c r="M258" s="53">
        <v>0</v>
      </c>
      <c r="N258" s="53">
        <v>8616</v>
      </c>
      <c r="O258" s="53">
        <f>SUM(P258:Q258)</f>
        <v>0</v>
      </c>
      <c r="P258" s="53">
        <v>0</v>
      </c>
      <c r="Q258" s="53">
        <v>0</v>
      </c>
      <c r="R258" s="53">
        <f>SUM(S258:T258)</f>
        <v>0</v>
      </c>
      <c r="S258" s="53">
        <v>0</v>
      </c>
      <c r="T258" s="53">
        <v>0</v>
      </c>
      <c r="U258" s="53">
        <f>SUM(V258:W258)</f>
        <v>0</v>
      </c>
      <c r="V258" s="53">
        <v>0</v>
      </c>
      <c r="W258" s="53">
        <v>0</v>
      </c>
    </row>
    <row r="259" spans="1:23" ht="22.5" customHeight="1" x14ac:dyDescent="0.4">
      <c r="A259" s="110"/>
      <c r="B259" s="113"/>
      <c r="C259" s="113"/>
      <c r="D259" s="119"/>
      <c r="E259" s="55" t="s">
        <v>25</v>
      </c>
      <c r="F259" s="53">
        <f t="shared" ref="F259:F260" si="586">I259+L259</f>
        <v>8278.1200000000008</v>
      </c>
      <c r="G259" s="53">
        <f t="shared" si="579"/>
        <v>0</v>
      </c>
      <c r="H259" s="53">
        <f t="shared" si="580"/>
        <v>8278.1200000000008</v>
      </c>
      <c r="I259" s="53">
        <f>SUM(J259:K259)</f>
        <v>0</v>
      </c>
      <c r="J259" s="53">
        <v>0</v>
      </c>
      <c r="K259" s="53"/>
      <c r="L259" s="53">
        <f t="shared" ref="L259:L261" si="587">SUM(M259:N259)</f>
        <v>8278.1200000000008</v>
      </c>
      <c r="M259" s="53">
        <v>0</v>
      </c>
      <c r="N259" s="53">
        <v>8278.1200000000008</v>
      </c>
      <c r="O259" s="53">
        <f>SUM(P259:Q259)</f>
        <v>0</v>
      </c>
      <c r="P259" s="53">
        <v>0</v>
      </c>
      <c r="Q259" s="53">
        <v>0</v>
      </c>
      <c r="R259" s="53">
        <f t="shared" ref="R259:R261" si="588">SUM(S259:T259)</f>
        <v>0</v>
      </c>
      <c r="S259" s="53">
        <v>0</v>
      </c>
      <c r="T259" s="53">
        <v>0</v>
      </c>
      <c r="U259" s="53">
        <f t="shared" ref="U259:U261" si="589">SUM(V259:W259)</f>
        <v>0</v>
      </c>
      <c r="V259" s="53">
        <v>0</v>
      </c>
      <c r="W259" s="53">
        <v>0</v>
      </c>
    </row>
    <row r="260" spans="1:23" ht="22.5" customHeight="1" x14ac:dyDescent="0.4">
      <c r="A260" s="110"/>
      <c r="B260" s="113"/>
      <c r="C260" s="113"/>
      <c r="D260" s="119"/>
      <c r="E260" s="55" t="s">
        <v>26</v>
      </c>
      <c r="F260" s="53">
        <f t="shared" si="586"/>
        <v>0</v>
      </c>
      <c r="G260" s="53">
        <f t="shared" si="579"/>
        <v>0</v>
      </c>
      <c r="H260" s="53">
        <f t="shared" si="580"/>
        <v>0</v>
      </c>
      <c r="I260" s="53">
        <f>SUM(J260:K260)</f>
        <v>0</v>
      </c>
      <c r="J260" s="53">
        <v>0</v>
      </c>
      <c r="K260" s="53"/>
      <c r="L260" s="53">
        <f t="shared" si="587"/>
        <v>0</v>
      </c>
      <c r="M260" s="53">
        <v>0</v>
      </c>
      <c r="N260" s="53">
        <v>0</v>
      </c>
      <c r="O260" s="53">
        <f t="shared" ref="O260:O261" si="590">SUM(P260:Q260)</f>
        <v>0</v>
      </c>
      <c r="P260" s="53">
        <v>0</v>
      </c>
      <c r="Q260" s="53">
        <v>0</v>
      </c>
      <c r="R260" s="53">
        <f t="shared" si="588"/>
        <v>0</v>
      </c>
      <c r="S260" s="53">
        <v>0</v>
      </c>
      <c r="T260" s="53">
        <v>0</v>
      </c>
      <c r="U260" s="53">
        <f t="shared" si="589"/>
        <v>0</v>
      </c>
      <c r="V260" s="53">
        <v>0</v>
      </c>
      <c r="W260" s="53">
        <v>0</v>
      </c>
    </row>
    <row r="261" spans="1:23" ht="22.5" customHeight="1" x14ac:dyDescent="0.4">
      <c r="A261" s="111"/>
      <c r="B261" s="114"/>
      <c r="C261" s="114"/>
      <c r="D261" s="120"/>
      <c r="E261" s="55" t="s">
        <v>27</v>
      </c>
      <c r="F261" s="53">
        <f>I261+L261</f>
        <v>3379.7</v>
      </c>
      <c r="G261" s="53">
        <f t="shared" si="579"/>
        <v>0</v>
      </c>
      <c r="H261" s="53">
        <f t="shared" si="580"/>
        <v>3379.7</v>
      </c>
      <c r="I261" s="53">
        <f>SUM(J261:K261)</f>
        <v>0</v>
      </c>
      <c r="J261" s="53">
        <v>0</v>
      </c>
      <c r="K261" s="53"/>
      <c r="L261" s="53">
        <f t="shared" si="587"/>
        <v>3379.7</v>
      </c>
      <c r="M261" s="53">
        <v>0</v>
      </c>
      <c r="N261" s="53">
        <v>3379.7</v>
      </c>
      <c r="O261" s="53">
        <f t="shared" si="590"/>
        <v>0</v>
      </c>
      <c r="P261" s="53">
        <v>0</v>
      </c>
      <c r="Q261" s="53">
        <v>0</v>
      </c>
      <c r="R261" s="53">
        <f t="shared" si="588"/>
        <v>0</v>
      </c>
      <c r="S261" s="53">
        <v>0</v>
      </c>
      <c r="T261" s="53">
        <v>0</v>
      </c>
      <c r="U261" s="53">
        <f t="shared" si="589"/>
        <v>0</v>
      </c>
      <c r="V261" s="53">
        <v>0</v>
      </c>
      <c r="W261" s="53">
        <v>0</v>
      </c>
    </row>
    <row r="262" spans="1:23" ht="21" customHeight="1" x14ac:dyDescent="0.4">
      <c r="A262" s="109">
        <f>'Характеристика объектов'!A60</f>
        <v>42</v>
      </c>
      <c r="B262" s="112" t="str">
        <f>'Характеристика объектов'!B60</f>
        <v>Отрадненское городское поселение</v>
      </c>
      <c r="C262" s="112" t="str">
        <f>'Характеристика объектов'!C60</f>
        <v>Распределительный водопровод 47:16:0000000:44533 в г. Отрадное</v>
      </c>
      <c r="D262" s="117" t="s">
        <v>22</v>
      </c>
      <c r="E262" s="118"/>
      <c r="F262" s="53">
        <f>I262+L262+O262+R262+U262</f>
        <v>19082.150000000001</v>
      </c>
      <c r="G262" s="53">
        <f t="shared" si="579"/>
        <v>0</v>
      </c>
      <c r="H262" s="53">
        <f t="shared" si="580"/>
        <v>19082.150000000001</v>
      </c>
      <c r="I262" s="53">
        <f>SUM(I263:I266)</f>
        <v>0</v>
      </c>
      <c r="J262" s="53">
        <f t="shared" ref="J262:K262" si="591">SUM(J263:J266)</f>
        <v>0</v>
      </c>
      <c r="K262" s="53">
        <f t="shared" si="591"/>
        <v>0</v>
      </c>
      <c r="L262" s="53">
        <f>SUM(L263:L266)</f>
        <v>19082.150000000001</v>
      </c>
      <c r="M262" s="53">
        <f t="shared" ref="M262:N262" si="592">SUM(M263:M266)</f>
        <v>0</v>
      </c>
      <c r="N262" s="53">
        <f t="shared" si="592"/>
        <v>19082.150000000001</v>
      </c>
      <c r="O262" s="53">
        <f>SUM(O263:O266)</f>
        <v>0</v>
      </c>
      <c r="P262" s="53">
        <f t="shared" ref="P262" si="593">SUM(P263:P266)</f>
        <v>0</v>
      </c>
      <c r="Q262" s="53">
        <f>SUM(Q263:Q266)</f>
        <v>0</v>
      </c>
      <c r="R262" s="53">
        <f>SUM(R263:R266)</f>
        <v>0</v>
      </c>
      <c r="S262" s="53">
        <f t="shared" ref="S262:T262" si="594">SUM(S263:S266)</f>
        <v>0</v>
      </c>
      <c r="T262" s="53">
        <f t="shared" si="594"/>
        <v>0</v>
      </c>
      <c r="U262" s="53">
        <f>SUM(U263:U266)</f>
        <v>0</v>
      </c>
      <c r="V262" s="53">
        <f>SUM(V263:V266)</f>
        <v>0</v>
      </c>
      <c r="W262" s="53">
        <f t="shared" ref="W262" si="595">SUM(W263:W266)</f>
        <v>0</v>
      </c>
    </row>
    <row r="263" spans="1:23" ht="21" customHeight="1" x14ac:dyDescent="0.4">
      <c r="A263" s="110"/>
      <c r="B263" s="113"/>
      <c r="C263" s="113"/>
      <c r="D263" s="109" t="s">
        <v>293</v>
      </c>
      <c r="E263" s="58" t="s">
        <v>24</v>
      </c>
      <c r="F263" s="53">
        <f t="shared" ref="F263:F264" si="596">I263+L263</f>
        <v>8109</v>
      </c>
      <c r="G263" s="53">
        <f t="shared" si="579"/>
        <v>0</v>
      </c>
      <c r="H263" s="53">
        <f t="shared" si="580"/>
        <v>8109</v>
      </c>
      <c r="I263" s="53">
        <f>SUM(J263:K263)</f>
        <v>0</v>
      </c>
      <c r="J263" s="53">
        <v>0</v>
      </c>
      <c r="K263" s="53">
        <v>0</v>
      </c>
      <c r="L263" s="53">
        <f>SUM(M263:N263)</f>
        <v>8109</v>
      </c>
      <c r="M263" s="53">
        <v>0</v>
      </c>
      <c r="N263" s="53">
        <v>8109</v>
      </c>
      <c r="O263" s="53">
        <f>SUM(P263:Q263)</f>
        <v>0</v>
      </c>
      <c r="P263" s="53">
        <v>0</v>
      </c>
      <c r="Q263" s="53">
        <v>0</v>
      </c>
      <c r="R263" s="53">
        <f>SUM(S263:T263)</f>
        <v>0</v>
      </c>
      <c r="S263" s="53">
        <v>0</v>
      </c>
      <c r="T263" s="53">
        <v>0</v>
      </c>
      <c r="U263" s="53">
        <f>SUM(V263:W263)</f>
        <v>0</v>
      </c>
      <c r="V263" s="53">
        <v>0</v>
      </c>
      <c r="W263" s="53">
        <v>0</v>
      </c>
    </row>
    <row r="264" spans="1:23" ht="21" customHeight="1" x14ac:dyDescent="0.4">
      <c r="A264" s="110"/>
      <c r="B264" s="113"/>
      <c r="C264" s="113"/>
      <c r="D264" s="119"/>
      <c r="E264" s="58" t="s">
        <v>25</v>
      </c>
      <c r="F264" s="53">
        <f t="shared" si="596"/>
        <v>7791</v>
      </c>
      <c r="G264" s="53">
        <f t="shared" si="579"/>
        <v>0</v>
      </c>
      <c r="H264" s="53">
        <f t="shared" si="580"/>
        <v>7791</v>
      </c>
      <c r="I264" s="53">
        <f>SUM(J264:K264)</f>
        <v>0</v>
      </c>
      <c r="J264" s="53">
        <v>0</v>
      </c>
      <c r="K264" s="53">
        <v>0</v>
      </c>
      <c r="L264" s="53">
        <f t="shared" ref="L264:L266" si="597">SUM(M264:N264)</f>
        <v>7791</v>
      </c>
      <c r="M264" s="53">
        <v>0</v>
      </c>
      <c r="N264" s="53">
        <v>7791</v>
      </c>
      <c r="O264" s="53">
        <f>SUM(P264:Q264)</f>
        <v>0</v>
      </c>
      <c r="P264" s="53">
        <v>0</v>
      </c>
      <c r="Q264" s="53">
        <v>0</v>
      </c>
      <c r="R264" s="53">
        <f t="shared" ref="R264:R266" si="598">SUM(S264:T264)</f>
        <v>0</v>
      </c>
      <c r="S264" s="53">
        <v>0</v>
      </c>
      <c r="T264" s="53">
        <v>0</v>
      </c>
      <c r="U264" s="53">
        <f t="shared" ref="U264:U266" si="599">SUM(V264:W264)</f>
        <v>0</v>
      </c>
      <c r="V264" s="53">
        <v>0</v>
      </c>
      <c r="W264" s="53">
        <v>0</v>
      </c>
    </row>
    <row r="265" spans="1:23" ht="21" customHeight="1" x14ac:dyDescent="0.4">
      <c r="A265" s="110"/>
      <c r="B265" s="113"/>
      <c r="C265" s="113"/>
      <c r="D265" s="119"/>
      <c r="E265" s="58" t="s">
        <v>26</v>
      </c>
      <c r="F265" s="53">
        <f t="shared" ref="F265:F266" si="600">I265+L265</f>
        <v>0</v>
      </c>
      <c r="G265" s="53">
        <f t="shared" ref="G265:G266" si="601">J265+M265</f>
        <v>0</v>
      </c>
      <c r="H265" s="53">
        <f t="shared" ref="H265:H266" si="602">K265+N265</f>
        <v>0</v>
      </c>
      <c r="I265" s="53">
        <f t="shared" ref="I265" si="603">SUM(J265:K265)</f>
        <v>0</v>
      </c>
      <c r="J265" s="53">
        <v>0</v>
      </c>
      <c r="K265" s="53">
        <v>0</v>
      </c>
      <c r="L265" s="53">
        <f t="shared" si="597"/>
        <v>0</v>
      </c>
      <c r="M265" s="53">
        <v>0</v>
      </c>
      <c r="N265" s="53">
        <v>0</v>
      </c>
      <c r="O265" s="53">
        <f t="shared" ref="O265:O266" si="604">SUM(P265:Q265)</f>
        <v>0</v>
      </c>
      <c r="P265" s="53">
        <v>0</v>
      </c>
      <c r="Q265" s="53">
        <v>0</v>
      </c>
      <c r="R265" s="53">
        <f t="shared" si="598"/>
        <v>0</v>
      </c>
      <c r="S265" s="53">
        <v>0</v>
      </c>
      <c r="T265" s="53">
        <v>0</v>
      </c>
      <c r="U265" s="53">
        <f t="shared" si="599"/>
        <v>0</v>
      </c>
      <c r="V265" s="53">
        <v>0</v>
      </c>
      <c r="W265" s="53">
        <v>0</v>
      </c>
    </row>
    <row r="266" spans="1:23" ht="21" customHeight="1" x14ac:dyDescent="0.4">
      <c r="A266" s="111"/>
      <c r="B266" s="114"/>
      <c r="C266" s="114"/>
      <c r="D266" s="120"/>
      <c r="E266" s="58" t="s">
        <v>27</v>
      </c>
      <c r="F266" s="53">
        <f t="shared" si="600"/>
        <v>3182.15</v>
      </c>
      <c r="G266" s="53">
        <f t="shared" si="601"/>
        <v>0</v>
      </c>
      <c r="H266" s="53">
        <f t="shared" si="602"/>
        <v>3182.15</v>
      </c>
      <c r="I266" s="53">
        <v>0</v>
      </c>
      <c r="J266" s="53">
        <v>0</v>
      </c>
      <c r="K266" s="53">
        <v>0</v>
      </c>
      <c r="L266" s="53">
        <f t="shared" si="597"/>
        <v>3182.15</v>
      </c>
      <c r="M266" s="53">
        <v>0</v>
      </c>
      <c r="N266" s="53">
        <v>3182.15</v>
      </c>
      <c r="O266" s="53">
        <f t="shared" si="604"/>
        <v>0</v>
      </c>
      <c r="P266" s="53">
        <v>0</v>
      </c>
      <c r="Q266" s="53">
        <v>0</v>
      </c>
      <c r="R266" s="53">
        <f t="shared" si="598"/>
        <v>0</v>
      </c>
      <c r="S266" s="53">
        <v>0</v>
      </c>
      <c r="T266" s="53">
        <v>0</v>
      </c>
      <c r="U266" s="53">
        <f t="shared" si="599"/>
        <v>0</v>
      </c>
      <c r="V266" s="53">
        <v>0</v>
      </c>
      <c r="W266" s="53">
        <v>0</v>
      </c>
    </row>
    <row r="267" spans="1:23" ht="21.75" customHeight="1" x14ac:dyDescent="0.4">
      <c r="A267" s="109">
        <f>'Характеристика объектов'!A61</f>
        <v>43</v>
      </c>
      <c r="B267" s="112" t="str">
        <f>'Характеристика объектов'!B61</f>
        <v>Отрадненское городское поселение</v>
      </c>
      <c r="C267" s="112" t="str">
        <f>'Характеристика объектов'!C61</f>
        <v>Распределительный водопровод 47:16:0000000:44519 в г. Отрадное</v>
      </c>
      <c r="D267" s="117" t="s">
        <v>22</v>
      </c>
      <c r="E267" s="118"/>
      <c r="F267" s="53">
        <f>I267+L267+O267+R267+U267</f>
        <v>23755.97</v>
      </c>
      <c r="G267" s="53">
        <f t="shared" ref="G267:G274" si="605">J267+M267</f>
        <v>0</v>
      </c>
      <c r="H267" s="53">
        <f t="shared" ref="H267:H274" si="606">K267+N267</f>
        <v>23755.97</v>
      </c>
      <c r="I267" s="53">
        <f>SUM(I268:I271)</f>
        <v>0</v>
      </c>
      <c r="J267" s="53">
        <f t="shared" ref="J267" si="607">SUM(J268:J271)</f>
        <v>0</v>
      </c>
      <c r="K267" s="53">
        <f>SUM(K268:K271)</f>
        <v>0</v>
      </c>
      <c r="L267" s="53">
        <f>SUM(L268:L271)</f>
        <v>23755.97</v>
      </c>
      <c r="M267" s="53">
        <f t="shared" ref="M267:N267" si="608">SUM(M268:M271)</f>
        <v>0</v>
      </c>
      <c r="N267" s="53">
        <f t="shared" si="608"/>
        <v>23755.97</v>
      </c>
      <c r="O267" s="53">
        <f>SUM(O268:O271)</f>
        <v>0</v>
      </c>
      <c r="P267" s="53">
        <f t="shared" ref="P267" si="609">SUM(P268:P271)</f>
        <v>0</v>
      </c>
      <c r="Q267" s="53">
        <f>SUM(Q268:Q271)</f>
        <v>0</v>
      </c>
      <c r="R267" s="53">
        <f>SUM(R268:R271)</f>
        <v>0</v>
      </c>
      <c r="S267" s="53">
        <f t="shared" ref="S267:T267" si="610">SUM(S268:S271)</f>
        <v>0</v>
      </c>
      <c r="T267" s="53">
        <f t="shared" si="610"/>
        <v>0</v>
      </c>
      <c r="U267" s="53">
        <f>SUM(U268:U271)</f>
        <v>0</v>
      </c>
      <c r="V267" s="53">
        <f>SUM(V268:V271)</f>
        <v>0</v>
      </c>
      <c r="W267" s="53">
        <f t="shared" ref="W267" si="611">SUM(W268:W271)</f>
        <v>0</v>
      </c>
    </row>
    <row r="268" spans="1:23" ht="21.75" customHeight="1" x14ac:dyDescent="0.4">
      <c r="A268" s="110"/>
      <c r="B268" s="113"/>
      <c r="C268" s="113"/>
      <c r="D268" s="109" t="s">
        <v>293</v>
      </c>
      <c r="E268" s="58" t="s">
        <v>24</v>
      </c>
      <c r="F268" s="53">
        <f>I268+L268</f>
        <v>10096</v>
      </c>
      <c r="G268" s="53">
        <f t="shared" si="605"/>
        <v>0</v>
      </c>
      <c r="H268" s="53">
        <f t="shared" si="606"/>
        <v>10096</v>
      </c>
      <c r="I268" s="53">
        <f>SUM(J268:K268)</f>
        <v>0</v>
      </c>
      <c r="J268" s="53">
        <v>0</v>
      </c>
      <c r="K268" s="53"/>
      <c r="L268" s="53">
        <f>SUM(M268:N268)</f>
        <v>10096</v>
      </c>
      <c r="M268" s="53">
        <v>0</v>
      </c>
      <c r="N268" s="53">
        <v>10096</v>
      </c>
      <c r="O268" s="53">
        <f>SUM(P268:Q268)</f>
        <v>0</v>
      </c>
      <c r="P268" s="53">
        <v>0</v>
      </c>
      <c r="Q268" s="53">
        <v>0</v>
      </c>
      <c r="R268" s="53">
        <f>SUM(S268:T268)</f>
        <v>0</v>
      </c>
      <c r="S268" s="53">
        <v>0</v>
      </c>
      <c r="T268" s="53">
        <v>0</v>
      </c>
      <c r="U268" s="53">
        <f>SUM(V268:W268)</f>
        <v>0</v>
      </c>
      <c r="V268" s="53">
        <v>0</v>
      </c>
      <c r="W268" s="53">
        <v>0</v>
      </c>
    </row>
    <row r="269" spans="1:23" ht="21.75" customHeight="1" x14ac:dyDescent="0.4">
      <c r="A269" s="110"/>
      <c r="B269" s="113"/>
      <c r="C269" s="113"/>
      <c r="D269" s="119"/>
      <c r="E269" s="58" t="s">
        <v>25</v>
      </c>
      <c r="F269" s="53">
        <f t="shared" ref="F269" si="612">I269+L269</f>
        <v>9700.08</v>
      </c>
      <c r="G269" s="53">
        <f t="shared" si="605"/>
        <v>0</v>
      </c>
      <c r="H269" s="53">
        <f t="shared" si="606"/>
        <v>9700.08</v>
      </c>
      <c r="I269" s="53">
        <f>SUM(J269:K269)</f>
        <v>0</v>
      </c>
      <c r="J269" s="53">
        <v>0</v>
      </c>
      <c r="K269" s="53"/>
      <c r="L269" s="53">
        <f t="shared" ref="L269:L271" si="613">SUM(M269:N269)</f>
        <v>9700.08</v>
      </c>
      <c r="M269" s="53">
        <v>0</v>
      </c>
      <c r="N269" s="53">
        <v>9700.08</v>
      </c>
      <c r="O269" s="53">
        <f>SUM(P269:Q269)</f>
        <v>0</v>
      </c>
      <c r="P269" s="53">
        <v>0</v>
      </c>
      <c r="Q269" s="53">
        <v>0</v>
      </c>
      <c r="R269" s="53">
        <f t="shared" ref="R269:R271" si="614">SUM(S269:T269)</f>
        <v>0</v>
      </c>
      <c r="S269" s="53">
        <v>0</v>
      </c>
      <c r="T269" s="53">
        <v>0</v>
      </c>
      <c r="U269" s="53">
        <f t="shared" ref="U269:U271" si="615">SUM(V269:W269)</f>
        <v>0</v>
      </c>
      <c r="V269" s="53">
        <v>0</v>
      </c>
      <c r="W269" s="53">
        <v>0</v>
      </c>
    </row>
    <row r="270" spans="1:23" ht="21.75" customHeight="1" x14ac:dyDescent="0.4">
      <c r="A270" s="110"/>
      <c r="B270" s="113"/>
      <c r="C270" s="113"/>
      <c r="D270" s="119"/>
      <c r="E270" s="58" t="s">
        <v>26</v>
      </c>
      <c r="F270" s="53">
        <f t="shared" ref="F270:F271" si="616">I270+L270</f>
        <v>0</v>
      </c>
      <c r="G270" s="53">
        <f t="shared" ref="G270:G271" si="617">J270+M270</f>
        <v>0</v>
      </c>
      <c r="H270" s="53">
        <f t="shared" ref="H270:H271" si="618">K270+N270</f>
        <v>0</v>
      </c>
      <c r="I270" s="53">
        <f>SUM(J270:K270)</f>
        <v>0</v>
      </c>
      <c r="J270" s="53">
        <v>0</v>
      </c>
      <c r="K270" s="53"/>
      <c r="L270" s="53">
        <f t="shared" si="613"/>
        <v>0</v>
      </c>
      <c r="M270" s="53">
        <v>0</v>
      </c>
      <c r="N270" s="53">
        <v>0</v>
      </c>
      <c r="O270" s="53">
        <f t="shared" ref="O270:O271" si="619">SUM(P270:Q270)</f>
        <v>0</v>
      </c>
      <c r="P270" s="53">
        <v>0</v>
      </c>
      <c r="Q270" s="53">
        <v>0</v>
      </c>
      <c r="R270" s="53">
        <f t="shared" si="614"/>
        <v>0</v>
      </c>
      <c r="S270" s="53">
        <v>0</v>
      </c>
      <c r="T270" s="53">
        <v>0</v>
      </c>
      <c r="U270" s="53">
        <f t="shared" si="615"/>
        <v>0</v>
      </c>
      <c r="V270" s="53">
        <v>0</v>
      </c>
      <c r="W270" s="53">
        <v>0</v>
      </c>
    </row>
    <row r="271" spans="1:23" ht="21.75" customHeight="1" x14ac:dyDescent="0.4">
      <c r="A271" s="111"/>
      <c r="B271" s="114"/>
      <c r="C271" s="114"/>
      <c r="D271" s="120"/>
      <c r="E271" s="58" t="s">
        <v>27</v>
      </c>
      <c r="F271" s="53">
        <f t="shared" si="616"/>
        <v>3959.89</v>
      </c>
      <c r="G271" s="53">
        <f t="shared" si="617"/>
        <v>0</v>
      </c>
      <c r="H271" s="53">
        <f t="shared" si="618"/>
        <v>3959.89</v>
      </c>
      <c r="I271" s="53">
        <f>SUM(J271:K271)</f>
        <v>0</v>
      </c>
      <c r="J271" s="53">
        <v>0</v>
      </c>
      <c r="K271" s="53"/>
      <c r="L271" s="53">
        <f t="shared" si="613"/>
        <v>3959.89</v>
      </c>
      <c r="M271" s="53">
        <v>0</v>
      </c>
      <c r="N271" s="53">
        <v>3959.89</v>
      </c>
      <c r="O271" s="53">
        <f t="shared" si="619"/>
        <v>0</v>
      </c>
      <c r="P271" s="53">
        <v>0</v>
      </c>
      <c r="Q271" s="53">
        <v>0</v>
      </c>
      <c r="R271" s="53">
        <f t="shared" si="614"/>
        <v>0</v>
      </c>
      <c r="S271" s="53">
        <v>0</v>
      </c>
      <c r="T271" s="53">
        <v>0</v>
      </c>
      <c r="U271" s="53">
        <f t="shared" si="615"/>
        <v>0</v>
      </c>
      <c r="V271" s="53">
        <v>0</v>
      </c>
      <c r="W271" s="53">
        <v>0</v>
      </c>
    </row>
    <row r="272" spans="1:23" ht="21" customHeight="1" x14ac:dyDescent="0.4">
      <c r="A272" s="109">
        <f>'Характеристика объектов'!A62</f>
        <v>44</v>
      </c>
      <c r="B272" s="112" t="str">
        <f>'Характеристика объектов'!B62</f>
        <v>Отрадненское городское поселение</v>
      </c>
      <c r="C272" s="112" t="str">
        <f>'Характеристика объектов'!C62</f>
        <v>Распределительный водопровод 47:16:0000000:44520 в г. Отрадное</v>
      </c>
      <c r="D272" s="117" t="s">
        <v>22</v>
      </c>
      <c r="E272" s="118"/>
      <c r="F272" s="53">
        <f>I272+L272+O272+R272+U272</f>
        <v>22734.539999999997</v>
      </c>
      <c r="G272" s="53">
        <f t="shared" si="605"/>
        <v>0</v>
      </c>
      <c r="H272" s="53">
        <f t="shared" si="606"/>
        <v>22734.539999999997</v>
      </c>
      <c r="I272" s="53">
        <f>SUM(I273:I276)</f>
        <v>0</v>
      </c>
      <c r="J272" s="53">
        <f t="shared" ref="J272:K272" si="620">SUM(J273:J276)</f>
        <v>0</v>
      </c>
      <c r="K272" s="53">
        <f t="shared" si="620"/>
        <v>0</v>
      </c>
      <c r="L272" s="53">
        <f>SUM(L273:L276)</f>
        <v>22734.539999999997</v>
      </c>
      <c r="M272" s="53">
        <f t="shared" ref="M272:N272" si="621">SUM(M273:M276)</f>
        <v>0</v>
      </c>
      <c r="N272" s="53">
        <f t="shared" si="621"/>
        <v>22734.539999999997</v>
      </c>
      <c r="O272" s="53">
        <f>SUM(O273:O276)</f>
        <v>0</v>
      </c>
      <c r="P272" s="53">
        <f t="shared" ref="P272" si="622">SUM(P273:P276)</f>
        <v>0</v>
      </c>
      <c r="Q272" s="53">
        <f>SUM(Q273:Q276)</f>
        <v>0</v>
      </c>
      <c r="R272" s="53">
        <f>SUM(R273:R276)</f>
        <v>0</v>
      </c>
      <c r="S272" s="53">
        <f t="shared" ref="S272:T272" si="623">SUM(S273:S276)</f>
        <v>0</v>
      </c>
      <c r="T272" s="53">
        <f t="shared" si="623"/>
        <v>0</v>
      </c>
      <c r="U272" s="53">
        <f>SUM(U273:U276)</f>
        <v>0</v>
      </c>
      <c r="V272" s="53">
        <f>SUM(V273:V276)</f>
        <v>0</v>
      </c>
      <c r="W272" s="53">
        <f t="shared" ref="W272" si="624">SUM(W273:W276)</f>
        <v>0</v>
      </c>
    </row>
    <row r="273" spans="1:23" ht="21" customHeight="1" x14ac:dyDescent="0.4">
      <c r="A273" s="110"/>
      <c r="B273" s="113"/>
      <c r="C273" s="113"/>
      <c r="D273" s="109" t="s">
        <v>293</v>
      </c>
      <c r="E273" s="58" t="s">
        <v>24</v>
      </c>
      <c r="F273" s="53">
        <f t="shared" ref="F273:F274" si="625">I273+L273</f>
        <v>9662</v>
      </c>
      <c r="G273" s="53">
        <f t="shared" si="605"/>
        <v>0</v>
      </c>
      <c r="H273" s="53">
        <f t="shared" si="606"/>
        <v>9662</v>
      </c>
      <c r="I273" s="53">
        <f>SUM(J273:K273)</f>
        <v>0</v>
      </c>
      <c r="J273" s="53">
        <v>0</v>
      </c>
      <c r="K273" s="53">
        <v>0</v>
      </c>
      <c r="L273" s="53">
        <f>SUM(M273:N273)</f>
        <v>9662</v>
      </c>
      <c r="M273" s="53">
        <v>0</v>
      </c>
      <c r="N273" s="53">
        <v>9662</v>
      </c>
      <c r="O273" s="53">
        <f>SUM(P273:Q273)</f>
        <v>0</v>
      </c>
      <c r="P273" s="53">
        <v>0</v>
      </c>
      <c r="Q273" s="53">
        <v>0</v>
      </c>
      <c r="R273" s="53">
        <f>SUM(S273:T273)</f>
        <v>0</v>
      </c>
      <c r="S273" s="53">
        <v>0</v>
      </c>
      <c r="T273" s="53">
        <v>0</v>
      </c>
      <c r="U273" s="53">
        <f>SUM(V273:W273)</f>
        <v>0</v>
      </c>
      <c r="V273" s="53">
        <v>0</v>
      </c>
      <c r="W273" s="53">
        <v>0</v>
      </c>
    </row>
    <row r="274" spans="1:23" ht="21" customHeight="1" x14ac:dyDescent="0.4">
      <c r="A274" s="110"/>
      <c r="B274" s="113"/>
      <c r="C274" s="113"/>
      <c r="D274" s="119"/>
      <c r="E274" s="58" t="s">
        <v>25</v>
      </c>
      <c r="F274" s="53">
        <f t="shared" si="625"/>
        <v>9283.1</v>
      </c>
      <c r="G274" s="53">
        <f t="shared" si="605"/>
        <v>0</v>
      </c>
      <c r="H274" s="53">
        <f t="shared" si="606"/>
        <v>9283.1</v>
      </c>
      <c r="I274" s="53">
        <f>SUM(J274:K274)</f>
        <v>0</v>
      </c>
      <c r="J274" s="53">
        <v>0</v>
      </c>
      <c r="K274" s="53">
        <v>0</v>
      </c>
      <c r="L274" s="53">
        <f t="shared" ref="L274:L276" si="626">SUM(M274:N274)</f>
        <v>9283.1</v>
      </c>
      <c r="M274" s="53">
        <v>0</v>
      </c>
      <c r="N274" s="53">
        <v>9283.1</v>
      </c>
      <c r="O274" s="53">
        <f>SUM(P274:Q274)</f>
        <v>0</v>
      </c>
      <c r="P274" s="53">
        <v>0</v>
      </c>
      <c r="Q274" s="53">
        <v>0</v>
      </c>
      <c r="R274" s="53">
        <f t="shared" ref="R274:R276" si="627">SUM(S274:T274)</f>
        <v>0</v>
      </c>
      <c r="S274" s="53">
        <v>0</v>
      </c>
      <c r="T274" s="53">
        <v>0</v>
      </c>
      <c r="U274" s="53">
        <f t="shared" ref="U274:U276" si="628">SUM(V274:W274)</f>
        <v>0</v>
      </c>
      <c r="V274" s="53">
        <v>0</v>
      </c>
      <c r="W274" s="53">
        <v>0</v>
      </c>
    </row>
    <row r="275" spans="1:23" ht="21" customHeight="1" x14ac:dyDescent="0.4">
      <c r="A275" s="110"/>
      <c r="B275" s="113"/>
      <c r="C275" s="113"/>
      <c r="D275" s="119"/>
      <c r="E275" s="58" t="s">
        <v>26</v>
      </c>
      <c r="F275" s="53">
        <f t="shared" ref="F275:F276" si="629">I275+L275</f>
        <v>0</v>
      </c>
      <c r="G275" s="53">
        <f t="shared" ref="G275:G276" si="630">J275+M275</f>
        <v>0</v>
      </c>
      <c r="H275" s="53">
        <f t="shared" ref="H275:H276" si="631">K275+N275</f>
        <v>0</v>
      </c>
      <c r="I275" s="53">
        <f t="shared" ref="I275" si="632">SUM(J275:K275)</f>
        <v>0</v>
      </c>
      <c r="J275" s="53">
        <v>0</v>
      </c>
      <c r="K275" s="53">
        <v>0</v>
      </c>
      <c r="L275" s="53">
        <f t="shared" si="626"/>
        <v>0</v>
      </c>
      <c r="M275" s="53">
        <v>0</v>
      </c>
      <c r="N275" s="53">
        <v>0</v>
      </c>
      <c r="O275" s="53">
        <f t="shared" ref="O275:O276" si="633">SUM(P275:Q275)</f>
        <v>0</v>
      </c>
      <c r="P275" s="53">
        <v>0</v>
      </c>
      <c r="Q275" s="53">
        <v>0</v>
      </c>
      <c r="R275" s="53">
        <f t="shared" si="627"/>
        <v>0</v>
      </c>
      <c r="S275" s="53">
        <v>0</v>
      </c>
      <c r="T275" s="53">
        <v>0</v>
      </c>
      <c r="U275" s="53">
        <f t="shared" si="628"/>
        <v>0</v>
      </c>
      <c r="V275" s="53">
        <v>0</v>
      </c>
      <c r="W275" s="53">
        <v>0</v>
      </c>
    </row>
    <row r="276" spans="1:23" ht="21" customHeight="1" x14ac:dyDescent="0.4">
      <c r="A276" s="111"/>
      <c r="B276" s="114"/>
      <c r="C276" s="114"/>
      <c r="D276" s="120"/>
      <c r="E276" s="58" t="s">
        <v>27</v>
      </c>
      <c r="F276" s="53">
        <f t="shared" si="629"/>
        <v>3789.44</v>
      </c>
      <c r="G276" s="53">
        <f t="shared" si="630"/>
        <v>0</v>
      </c>
      <c r="H276" s="53">
        <f t="shared" si="631"/>
        <v>3789.44</v>
      </c>
      <c r="I276" s="53">
        <v>0</v>
      </c>
      <c r="J276" s="53">
        <v>0</v>
      </c>
      <c r="K276" s="53">
        <v>0</v>
      </c>
      <c r="L276" s="53">
        <f t="shared" si="626"/>
        <v>3789.44</v>
      </c>
      <c r="M276" s="53">
        <v>0</v>
      </c>
      <c r="N276" s="53">
        <v>3789.44</v>
      </c>
      <c r="O276" s="53">
        <f t="shared" si="633"/>
        <v>0</v>
      </c>
      <c r="P276" s="53">
        <v>0</v>
      </c>
      <c r="Q276" s="53">
        <v>0</v>
      </c>
      <c r="R276" s="53">
        <f t="shared" si="627"/>
        <v>0</v>
      </c>
      <c r="S276" s="53">
        <v>0</v>
      </c>
      <c r="T276" s="53">
        <v>0</v>
      </c>
      <c r="U276" s="53">
        <f t="shared" si="628"/>
        <v>0</v>
      </c>
      <c r="V276" s="53">
        <v>0</v>
      </c>
      <c r="W276" s="53">
        <v>0</v>
      </c>
    </row>
    <row r="277" spans="1:23" ht="22.5" customHeight="1" x14ac:dyDescent="0.4">
      <c r="A277" s="109">
        <f>'Характеристика объектов'!A63</f>
        <v>45</v>
      </c>
      <c r="B277" s="112" t="str">
        <f>'Характеристика объектов'!B63</f>
        <v>Отрадненское городское поселение</v>
      </c>
      <c r="C277" s="112" t="str">
        <f>'Характеристика объектов'!C63</f>
        <v>Распределительный водопровод 47:16:0000000:44514 в г. Отрадное</v>
      </c>
      <c r="D277" s="117" t="s">
        <v>22</v>
      </c>
      <c r="E277" s="118"/>
      <c r="F277" s="53">
        <f>I277+L277+O277+R277+U277</f>
        <v>27392.87</v>
      </c>
      <c r="G277" s="53">
        <f t="shared" ref="G277:G284" si="634">J277+M277</f>
        <v>0</v>
      </c>
      <c r="H277" s="53">
        <f t="shared" ref="H277:H284" si="635">K277+N277</f>
        <v>27392.87</v>
      </c>
      <c r="I277" s="53">
        <f>SUM(I278:I281)</f>
        <v>0</v>
      </c>
      <c r="J277" s="53">
        <f t="shared" ref="J277" si="636">SUM(J278:J281)</f>
        <v>0</v>
      </c>
      <c r="K277" s="53">
        <f>SUM(K278:K281)</f>
        <v>0</v>
      </c>
      <c r="L277" s="53">
        <f>SUM(L278:L281)</f>
        <v>27392.87</v>
      </c>
      <c r="M277" s="53">
        <f t="shared" ref="M277:N277" si="637">SUM(M278:M281)</f>
        <v>0</v>
      </c>
      <c r="N277" s="53">
        <f t="shared" si="637"/>
        <v>27392.87</v>
      </c>
      <c r="O277" s="53">
        <f>SUM(O278:O281)</f>
        <v>0</v>
      </c>
      <c r="P277" s="53">
        <f t="shared" ref="P277" si="638">SUM(P278:P281)</f>
        <v>0</v>
      </c>
      <c r="Q277" s="53">
        <f>SUM(Q278:Q281)</f>
        <v>0</v>
      </c>
      <c r="R277" s="53">
        <f>SUM(R278:R281)</f>
        <v>0</v>
      </c>
      <c r="S277" s="53">
        <f t="shared" ref="S277:T277" si="639">SUM(S278:S281)</f>
        <v>0</v>
      </c>
      <c r="T277" s="53">
        <f t="shared" si="639"/>
        <v>0</v>
      </c>
      <c r="U277" s="53">
        <f>SUM(U278:U281)</f>
        <v>0</v>
      </c>
      <c r="V277" s="53">
        <f>SUM(V278:V281)</f>
        <v>0</v>
      </c>
      <c r="W277" s="53">
        <f t="shared" ref="W277" si="640">SUM(W278:W281)</f>
        <v>0</v>
      </c>
    </row>
    <row r="278" spans="1:23" ht="22.5" customHeight="1" x14ac:dyDescent="0.4">
      <c r="A278" s="110"/>
      <c r="B278" s="113"/>
      <c r="C278" s="113"/>
      <c r="D278" s="109" t="s">
        <v>293</v>
      </c>
      <c r="E278" s="58" t="s">
        <v>24</v>
      </c>
      <c r="F278" s="53">
        <f>I278+L278</f>
        <v>11641</v>
      </c>
      <c r="G278" s="53">
        <f t="shared" si="634"/>
        <v>0</v>
      </c>
      <c r="H278" s="53">
        <f t="shared" si="635"/>
        <v>11641</v>
      </c>
      <c r="I278" s="53">
        <f>SUM(J278:K278)</f>
        <v>0</v>
      </c>
      <c r="J278" s="53">
        <v>0</v>
      </c>
      <c r="K278" s="53"/>
      <c r="L278" s="53">
        <f>SUM(M278:N278)</f>
        <v>11641</v>
      </c>
      <c r="M278" s="53">
        <v>0</v>
      </c>
      <c r="N278" s="53">
        <v>11641</v>
      </c>
      <c r="O278" s="53">
        <f>SUM(P278:Q278)</f>
        <v>0</v>
      </c>
      <c r="P278" s="53">
        <v>0</v>
      </c>
      <c r="Q278" s="53">
        <v>0</v>
      </c>
      <c r="R278" s="53">
        <f>SUM(S278:T278)</f>
        <v>0</v>
      </c>
      <c r="S278" s="53">
        <v>0</v>
      </c>
      <c r="T278" s="53">
        <v>0</v>
      </c>
      <c r="U278" s="53">
        <f>SUM(V278:W278)</f>
        <v>0</v>
      </c>
      <c r="V278" s="53">
        <v>0</v>
      </c>
      <c r="W278" s="53">
        <v>0</v>
      </c>
    </row>
    <row r="279" spans="1:23" ht="22.5" customHeight="1" x14ac:dyDescent="0.4">
      <c r="A279" s="110"/>
      <c r="B279" s="113"/>
      <c r="C279" s="113"/>
      <c r="D279" s="119"/>
      <c r="E279" s="58" t="s">
        <v>25</v>
      </c>
      <c r="F279" s="53">
        <f t="shared" ref="F279:F280" si="641">I279+L279</f>
        <v>11184.49</v>
      </c>
      <c r="G279" s="53">
        <f t="shared" si="634"/>
        <v>0</v>
      </c>
      <c r="H279" s="53">
        <f t="shared" si="635"/>
        <v>11184.49</v>
      </c>
      <c r="I279" s="53">
        <f>SUM(J279:K279)</f>
        <v>0</v>
      </c>
      <c r="J279" s="53">
        <v>0</v>
      </c>
      <c r="K279" s="53"/>
      <c r="L279" s="53">
        <f t="shared" ref="L279:L281" si="642">SUM(M279:N279)</f>
        <v>11184.49</v>
      </c>
      <c r="M279" s="53">
        <v>0</v>
      </c>
      <c r="N279" s="53">
        <v>11184.49</v>
      </c>
      <c r="O279" s="53">
        <f>SUM(P279:Q279)</f>
        <v>0</v>
      </c>
      <c r="P279" s="53">
        <v>0</v>
      </c>
      <c r="Q279" s="53">
        <v>0</v>
      </c>
      <c r="R279" s="53">
        <f t="shared" ref="R279:R281" si="643">SUM(S279:T279)</f>
        <v>0</v>
      </c>
      <c r="S279" s="53">
        <v>0</v>
      </c>
      <c r="T279" s="53">
        <v>0</v>
      </c>
      <c r="U279" s="53">
        <f t="shared" ref="U279:U281" si="644">SUM(V279:W279)</f>
        <v>0</v>
      </c>
      <c r="V279" s="53">
        <v>0</v>
      </c>
      <c r="W279" s="53">
        <v>0</v>
      </c>
    </row>
    <row r="280" spans="1:23" ht="22.5" customHeight="1" x14ac:dyDescent="0.4">
      <c r="A280" s="110"/>
      <c r="B280" s="113"/>
      <c r="C280" s="113"/>
      <c r="D280" s="119"/>
      <c r="E280" s="58" t="s">
        <v>26</v>
      </c>
      <c r="F280" s="53">
        <f t="shared" si="641"/>
        <v>0</v>
      </c>
      <c r="G280" s="53">
        <f t="shared" si="634"/>
        <v>0</v>
      </c>
      <c r="H280" s="53">
        <f t="shared" si="635"/>
        <v>0</v>
      </c>
      <c r="I280" s="53">
        <f>SUM(J280:K280)</f>
        <v>0</v>
      </c>
      <c r="J280" s="53">
        <v>0</v>
      </c>
      <c r="K280" s="53"/>
      <c r="L280" s="53">
        <f t="shared" si="642"/>
        <v>0</v>
      </c>
      <c r="M280" s="53">
        <v>0</v>
      </c>
      <c r="N280" s="53">
        <v>0</v>
      </c>
      <c r="O280" s="53">
        <f t="shared" ref="O280:O281" si="645">SUM(P280:Q280)</f>
        <v>0</v>
      </c>
      <c r="P280" s="53">
        <v>0</v>
      </c>
      <c r="Q280" s="53">
        <v>0</v>
      </c>
      <c r="R280" s="53">
        <f t="shared" si="643"/>
        <v>0</v>
      </c>
      <c r="S280" s="53">
        <v>0</v>
      </c>
      <c r="T280" s="53">
        <v>0</v>
      </c>
      <c r="U280" s="53">
        <f t="shared" si="644"/>
        <v>0</v>
      </c>
      <c r="V280" s="53">
        <v>0</v>
      </c>
      <c r="W280" s="53">
        <v>0</v>
      </c>
    </row>
    <row r="281" spans="1:23" ht="22.5" customHeight="1" x14ac:dyDescent="0.4">
      <c r="A281" s="111"/>
      <c r="B281" s="114"/>
      <c r="C281" s="114"/>
      <c r="D281" s="120"/>
      <c r="E281" s="58" t="s">
        <v>27</v>
      </c>
      <c r="F281" s="53">
        <f>I281+L281</f>
        <v>4567.38</v>
      </c>
      <c r="G281" s="53">
        <f t="shared" si="634"/>
        <v>0</v>
      </c>
      <c r="H281" s="53">
        <f t="shared" si="635"/>
        <v>4567.38</v>
      </c>
      <c r="I281" s="53">
        <f>SUM(J281:K281)</f>
        <v>0</v>
      </c>
      <c r="J281" s="53">
        <v>0</v>
      </c>
      <c r="K281" s="53"/>
      <c r="L281" s="53">
        <f t="shared" si="642"/>
        <v>4567.38</v>
      </c>
      <c r="M281" s="53">
        <v>0</v>
      </c>
      <c r="N281" s="53">
        <v>4567.38</v>
      </c>
      <c r="O281" s="53">
        <f t="shared" si="645"/>
        <v>0</v>
      </c>
      <c r="P281" s="53">
        <v>0</v>
      </c>
      <c r="Q281" s="53">
        <v>0</v>
      </c>
      <c r="R281" s="53">
        <f t="shared" si="643"/>
        <v>0</v>
      </c>
      <c r="S281" s="53">
        <v>0</v>
      </c>
      <c r="T281" s="53">
        <v>0</v>
      </c>
      <c r="U281" s="53">
        <f t="shared" si="644"/>
        <v>0</v>
      </c>
      <c r="V281" s="53">
        <v>0</v>
      </c>
      <c r="W281" s="53">
        <v>0</v>
      </c>
    </row>
    <row r="282" spans="1:23" ht="21" customHeight="1" x14ac:dyDescent="0.4">
      <c r="A282" s="109">
        <f>'Характеристика объектов'!A64</f>
        <v>46</v>
      </c>
      <c r="B282" s="112" t="str">
        <f>'Характеристика объектов'!B64</f>
        <v>Отрадненское городское поселение</v>
      </c>
      <c r="C282" s="112" t="str">
        <f>'Характеристика объектов'!C64</f>
        <v>Распределительный водопровод 47:16:0000000:44929 в г. Отрадное</v>
      </c>
      <c r="D282" s="117" t="s">
        <v>22</v>
      </c>
      <c r="E282" s="118"/>
      <c r="F282" s="53">
        <f>I282+L282+O282+R282+U282</f>
        <v>25845.25</v>
      </c>
      <c r="G282" s="53">
        <f t="shared" si="634"/>
        <v>0</v>
      </c>
      <c r="H282" s="53">
        <f t="shared" si="635"/>
        <v>25845.25</v>
      </c>
      <c r="I282" s="53">
        <f>SUM(I283:I286)</f>
        <v>0</v>
      </c>
      <c r="J282" s="53">
        <f t="shared" ref="J282:K282" si="646">SUM(J283:J286)</f>
        <v>0</v>
      </c>
      <c r="K282" s="53">
        <f t="shared" si="646"/>
        <v>0</v>
      </c>
      <c r="L282" s="53">
        <f>SUM(L283:L286)</f>
        <v>25845.25</v>
      </c>
      <c r="M282" s="53">
        <f t="shared" ref="M282:N282" si="647">SUM(M283:M286)</f>
        <v>0</v>
      </c>
      <c r="N282" s="53">
        <f t="shared" si="647"/>
        <v>25845.25</v>
      </c>
      <c r="O282" s="53">
        <f>SUM(O283:O286)</f>
        <v>0</v>
      </c>
      <c r="P282" s="53">
        <f t="shared" ref="P282" si="648">SUM(P283:P286)</f>
        <v>0</v>
      </c>
      <c r="Q282" s="53">
        <f>SUM(Q283:Q286)</f>
        <v>0</v>
      </c>
      <c r="R282" s="53">
        <f>SUM(R283:R286)</f>
        <v>0</v>
      </c>
      <c r="S282" s="53">
        <f t="shared" ref="S282:T282" si="649">SUM(S283:S286)</f>
        <v>0</v>
      </c>
      <c r="T282" s="53">
        <f t="shared" si="649"/>
        <v>0</v>
      </c>
      <c r="U282" s="53">
        <f>SUM(U283:U286)</f>
        <v>0</v>
      </c>
      <c r="V282" s="53">
        <f>SUM(V283:V286)</f>
        <v>0</v>
      </c>
      <c r="W282" s="53">
        <f t="shared" ref="W282" si="650">SUM(W283:W286)</f>
        <v>0</v>
      </c>
    </row>
    <row r="283" spans="1:23" ht="21" customHeight="1" x14ac:dyDescent="0.4">
      <c r="A283" s="110"/>
      <c r="B283" s="113"/>
      <c r="C283" s="113"/>
      <c r="D283" s="109" t="s">
        <v>293</v>
      </c>
      <c r="E283" s="58" t="s">
        <v>24</v>
      </c>
      <c r="F283" s="53">
        <f t="shared" ref="F283:F284" si="651">I283+L283</f>
        <v>10984</v>
      </c>
      <c r="G283" s="53">
        <f t="shared" si="634"/>
        <v>0</v>
      </c>
      <c r="H283" s="53">
        <f t="shared" si="635"/>
        <v>10984</v>
      </c>
      <c r="I283" s="53">
        <f>SUM(J283:K283)</f>
        <v>0</v>
      </c>
      <c r="J283" s="53">
        <v>0</v>
      </c>
      <c r="K283" s="53">
        <v>0</v>
      </c>
      <c r="L283" s="53">
        <f>SUM(M283:N283)</f>
        <v>10984</v>
      </c>
      <c r="M283" s="53">
        <v>0</v>
      </c>
      <c r="N283" s="53">
        <v>10984</v>
      </c>
      <c r="O283" s="53">
        <f>SUM(P283:Q283)</f>
        <v>0</v>
      </c>
      <c r="P283" s="53">
        <v>0</v>
      </c>
      <c r="Q283" s="53">
        <v>0</v>
      </c>
      <c r="R283" s="53">
        <f>SUM(S283:T283)</f>
        <v>0</v>
      </c>
      <c r="S283" s="53">
        <v>0</v>
      </c>
      <c r="T283" s="53">
        <v>0</v>
      </c>
      <c r="U283" s="53">
        <f>SUM(V283:W283)</f>
        <v>0</v>
      </c>
      <c r="V283" s="53">
        <v>0</v>
      </c>
      <c r="W283" s="53">
        <v>0</v>
      </c>
    </row>
    <row r="284" spans="1:23" ht="21" customHeight="1" x14ac:dyDescent="0.4">
      <c r="A284" s="110"/>
      <c r="B284" s="113"/>
      <c r="C284" s="113"/>
      <c r="D284" s="119"/>
      <c r="E284" s="58" t="s">
        <v>25</v>
      </c>
      <c r="F284" s="53">
        <f t="shared" si="651"/>
        <v>10553.25</v>
      </c>
      <c r="G284" s="53">
        <f t="shared" si="634"/>
        <v>0</v>
      </c>
      <c r="H284" s="53">
        <f t="shared" si="635"/>
        <v>10553.25</v>
      </c>
      <c r="I284" s="53">
        <f>SUM(J284:K284)</f>
        <v>0</v>
      </c>
      <c r="J284" s="53">
        <v>0</v>
      </c>
      <c r="K284" s="53">
        <v>0</v>
      </c>
      <c r="L284" s="53">
        <f t="shared" ref="L284:L286" si="652">SUM(M284:N284)</f>
        <v>10553.25</v>
      </c>
      <c r="M284" s="53">
        <v>0</v>
      </c>
      <c r="N284" s="53">
        <v>10553.25</v>
      </c>
      <c r="O284" s="53">
        <f>SUM(P284:Q284)</f>
        <v>0</v>
      </c>
      <c r="P284" s="53">
        <v>0</v>
      </c>
      <c r="Q284" s="53">
        <v>0</v>
      </c>
      <c r="R284" s="53">
        <f t="shared" ref="R284:R286" si="653">SUM(S284:T284)</f>
        <v>0</v>
      </c>
      <c r="S284" s="53">
        <v>0</v>
      </c>
      <c r="T284" s="53">
        <v>0</v>
      </c>
      <c r="U284" s="53">
        <f t="shared" ref="U284:U286" si="654">SUM(V284:W284)</f>
        <v>0</v>
      </c>
      <c r="V284" s="53">
        <v>0</v>
      </c>
      <c r="W284" s="53">
        <v>0</v>
      </c>
    </row>
    <row r="285" spans="1:23" ht="21" customHeight="1" x14ac:dyDescent="0.4">
      <c r="A285" s="110"/>
      <c r="B285" s="113"/>
      <c r="C285" s="113"/>
      <c r="D285" s="119"/>
      <c r="E285" s="58" t="s">
        <v>26</v>
      </c>
      <c r="F285" s="53">
        <f t="shared" ref="F285:F286" si="655">I285+L285</f>
        <v>0</v>
      </c>
      <c r="G285" s="53">
        <f t="shared" ref="G285:G286" si="656">J285+M285</f>
        <v>0</v>
      </c>
      <c r="H285" s="53">
        <f t="shared" ref="H285:H286" si="657">K285+N285</f>
        <v>0</v>
      </c>
      <c r="I285" s="53">
        <f t="shared" ref="I285" si="658">SUM(J285:K285)</f>
        <v>0</v>
      </c>
      <c r="J285" s="53">
        <v>0</v>
      </c>
      <c r="K285" s="53">
        <v>0</v>
      </c>
      <c r="L285" s="53">
        <f t="shared" si="652"/>
        <v>0</v>
      </c>
      <c r="M285" s="53">
        <v>0</v>
      </c>
      <c r="N285" s="53">
        <v>0</v>
      </c>
      <c r="O285" s="53">
        <f t="shared" ref="O285:O286" si="659">SUM(P285:Q285)</f>
        <v>0</v>
      </c>
      <c r="P285" s="53">
        <v>0</v>
      </c>
      <c r="Q285" s="53">
        <v>0</v>
      </c>
      <c r="R285" s="53">
        <f t="shared" si="653"/>
        <v>0</v>
      </c>
      <c r="S285" s="53">
        <v>0</v>
      </c>
      <c r="T285" s="53">
        <v>0</v>
      </c>
      <c r="U285" s="53">
        <f t="shared" si="654"/>
        <v>0</v>
      </c>
      <c r="V285" s="53">
        <v>0</v>
      </c>
      <c r="W285" s="53">
        <v>0</v>
      </c>
    </row>
    <row r="286" spans="1:23" ht="21" customHeight="1" x14ac:dyDescent="0.4">
      <c r="A286" s="111"/>
      <c r="B286" s="114"/>
      <c r="C286" s="114"/>
      <c r="D286" s="120"/>
      <c r="E286" s="58" t="s">
        <v>27</v>
      </c>
      <c r="F286" s="53">
        <f t="shared" si="655"/>
        <v>4308</v>
      </c>
      <c r="G286" s="53">
        <f t="shared" si="656"/>
        <v>0</v>
      </c>
      <c r="H286" s="53">
        <f t="shared" si="657"/>
        <v>4308</v>
      </c>
      <c r="I286" s="53">
        <v>0</v>
      </c>
      <c r="J286" s="53">
        <v>0</v>
      </c>
      <c r="K286" s="53">
        <v>0</v>
      </c>
      <c r="L286" s="53">
        <f t="shared" si="652"/>
        <v>4308</v>
      </c>
      <c r="M286" s="53">
        <v>0</v>
      </c>
      <c r="N286" s="53">
        <v>4308</v>
      </c>
      <c r="O286" s="53">
        <f t="shared" si="659"/>
        <v>0</v>
      </c>
      <c r="P286" s="53">
        <v>0</v>
      </c>
      <c r="Q286" s="53">
        <v>0</v>
      </c>
      <c r="R286" s="53">
        <f t="shared" si="653"/>
        <v>0</v>
      </c>
      <c r="S286" s="53">
        <v>0</v>
      </c>
      <c r="T286" s="53">
        <v>0</v>
      </c>
      <c r="U286" s="53">
        <f t="shared" si="654"/>
        <v>0</v>
      </c>
      <c r="V286" s="53">
        <v>0</v>
      </c>
      <c r="W286" s="53">
        <v>0</v>
      </c>
    </row>
    <row r="287" spans="1:23" ht="21" customHeight="1" x14ac:dyDescent="0.4">
      <c r="A287" s="109">
        <f>'Характеристика объектов'!A65</f>
        <v>47</v>
      </c>
      <c r="B287" s="112" t="str">
        <f>'Характеристика объектов'!B65</f>
        <v>Отрадненское городское поселение</v>
      </c>
      <c r="C287" s="112" t="str">
        <f>'Характеристика объектов'!C65</f>
        <v>Капитальный ремонт распределительного водопровода 7-я линия от дома № 1 
до № 102</v>
      </c>
      <c r="D287" s="117" t="s">
        <v>22</v>
      </c>
      <c r="E287" s="118"/>
      <c r="F287" s="53">
        <f>I287+L287+O287+R287+U287</f>
        <v>24762</v>
      </c>
      <c r="G287" s="53">
        <f t="shared" ref="G287:G289" si="660">J287+M287</f>
        <v>0</v>
      </c>
      <c r="H287" s="53">
        <f t="shared" ref="H287:H289" si="661">K287+N287</f>
        <v>24762</v>
      </c>
      <c r="I287" s="53">
        <f>SUM(I288:I291)</f>
        <v>24762</v>
      </c>
      <c r="J287" s="53">
        <f t="shared" ref="J287:K287" si="662">SUM(J288:J291)</f>
        <v>0</v>
      </c>
      <c r="K287" s="53">
        <f t="shared" si="662"/>
        <v>24762</v>
      </c>
      <c r="L287" s="53">
        <f>SUM(L288:L291)</f>
        <v>0</v>
      </c>
      <c r="M287" s="53">
        <f t="shared" ref="M287:N287" si="663">SUM(M288:M291)</f>
        <v>0</v>
      </c>
      <c r="N287" s="53">
        <f t="shared" si="663"/>
        <v>0</v>
      </c>
      <c r="O287" s="53">
        <f>SUM(O288:O291)</f>
        <v>0</v>
      </c>
      <c r="P287" s="53">
        <f t="shared" ref="P287" si="664">SUM(P288:P291)</f>
        <v>0</v>
      </c>
      <c r="Q287" s="53">
        <f>SUM(Q288:Q291)</f>
        <v>0</v>
      </c>
      <c r="R287" s="53">
        <f>SUM(R288:R291)</f>
        <v>0</v>
      </c>
      <c r="S287" s="53">
        <f t="shared" ref="S287:T287" si="665">SUM(S288:S291)</f>
        <v>0</v>
      </c>
      <c r="T287" s="53">
        <f t="shared" si="665"/>
        <v>0</v>
      </c>
      <c r="U287" s="53">
        <f>SUM(U288:U291)</f>
        <v>0</v>
      </c>
      <c r="V287" s="53">
        <f>SUM(V288:V291)</f>
        <v>0</v>
      </c>
      <c r="W287" s="53">
        <f t="shared" ref="W287" si="666">SUM(W288:W291)</f>
        <v>0</v>
      </c>
    </row>
    <row r="288" spans="1:23" ht="21" customHeight="1" x14ac:dyDescent="0.4">
      <c r="A288" s="110"/>
      <c r="B288" s="113"/>
      <c r="C288" s="113"/>
      <c r="D288" s="109" t="s">
        <v>293</v>
      </c>
      <c r="E288" s="58" t="s">
        <v>24</v>
      </c>
      <c r="F288" s="53">
        <f t="shared" ref="F288:F289" si="667">I288+L288</f>
        <v>10523</v>
      </c>
      <c r="G288" s="53">
        <f t="shared" si="660"/>
        <v>0</v>
      </c>
      <c r="H288" s="53">
        <f t="shared" si="661"/>
        <v>10523</v>
      </c>
      <c r="I288" s="53">
        <f>SUM(J288:K288)</f>
        <v>10523</v>
      </c>
      <c r="J288" s="53">
        <v>0</v>
      </c>
      <c r="K288" s="53">
        <v>10523</v>
      </c>
      <c r="L288" s="53">
        <f>SUM(M288:N288)</f>
        <v>0</v>
      </c>
      <c r="M288" s="53">
        <v>0</v>
      </c>
      <c r="N288" s="53">
        <v>0</v>
      </c>
      <c r="O288" s="53">
        <f>SUM(P288:Q288)</f>
        <v>0</v>
      </c>
      <c r="P288" s="53">
        <v>0</v>
      </c>
      <c r="Q288" s="53">
        <v>0</v>
      </c>
      <c r="R288" s="53">
        <f>SUM(S288:T288)</f>
        <v>0</v>
      </c>
      <c r="S288" s="53">
        <v>0</v>
      </c>
      <c r="T288" s="53">
        <v>0</v>
      </c>
      <c r="U288" s="53">
        <f>SUM(V288:W288)</f>
        <v>0</v>
      </c>
      <c r="V288" s="53">
        <v>0</v>
      </c>
      <c r="W288" s="53">
        <v>0</v>
      </c>
    </row>
    <row r="289" spans="1:23" ht="21" customHeight="1" x14ac:dyDescent="0.4">
      <c r="A289" s="110"/>
      <c r="B289" s="113"/>
      <c r="C289" s="113"/>
      <c r="D289" s="119"/>
      <c r="E289" s="58" t="s">
        <v>25</v>
      </c>
      <c r="F289" s="53">
        <f t="shared" si="667"/>
        <v>10110.33</v>
      </c>
      <c r="G289" s="53">
        <f t="shared" si="660"/>
        <v>0</v>
      </c>
      <c r="H289" s="53">
        <f t="shared" si="661"/>
        <v>10110.33</v>
      </c>
      <c r="I289" s="53">
        <f>SUM(J289:K289)</f>
        <v>10110.33</v>
      </c>
      <c r="J289" s="53">
        <v>0</v>
      </c>
      <c r="K289" s="53">
        <v>10110.33</v>
      </c>
      <c r="L289" s="53">
        <f t="shared" ref="L289:L290" si="668">SUM(M289:N289)</f>
        <v>0</v>
      </c>
      <c r="M289" s="53">
        <v>0</v>
      </c>
      <c r="N289" s="53">
        <v>0</v>
      </c>
      <c r="O289" s="53">
        <f>SUM(P289:Q289)</f>
        <v>0</v>
      </c>
      <c r="P289" s="53">
        <v>0</v>
      </c>
      <c r="Q289" s="53">
        <v>0</v>
      </c>
      <c r="R289" s="53">
        <f t="shared" ref="R289:R291" si="669">SUM(S289:T289)</f>
        <v>0</v>
      </c>
      <c r="S289" s="53">
        <v>0</v>
      </c>
      <c r="T289" s="53">
        <v>0</v>
      </c>
      <c r="U289" s="53">
        <f t="shared" ref="U289:U291" si="670">SUM(V289:W289)</f>
        <v>0</v>
      </c>
      <c r="V289" s="53">
        <v>0</v>
      </c>
      <c r="W289" s="53">
        <v>0</v>
      </c>
    </row>
    <row r="290" spans="1:23" ht="21" customHeight="1" x14ac:dyDescent="0.4">
      <c r="A290" s="110"/>
      <c r="B290" s="113"/>
      <c r="C290" s="113"/>
      <c r="D290" s="119"/>
      <c r="E290" s="58" t="s">
        <v>26</v>
      </c>
      <c r="F290" s="53">
        <f t="shared" ref="F290:F291" si="671">I290+L290</f>
        <v>0</v>
      </c>
      <c r="G290" s="53">
        <f t="shared" ref="G290:G291" si="672">J290+M290</f>
        <v>0</v>
      </c>
      <c r="H290" s="53">
        <f t="shared" ref="H290:H291" si="673">K290+N290</f>
        <v>0</v>
      </c>
      <c r="I290" s="53">
        <f t="shared" ref="I290:I291" si="674">SUM(J290:K290)</f>
        <v>0</v>
      </c>
      <c r="J290" s="53">
        <v>0</v>
      </c>
      <c r="K290" s="53">
        <v>0</v>
      </c>
      <c r="L290" s="53">
        <f t="shared" si="668"/>
        <v>0</v>
      </c>
      <c r="M290" s="53">
        <v>0</v>
      </c>
      <c r="N290" s="53">
        <v>0</v>
      </c>
      <c r="O290" s="53">
        <f t="shared" ref="O290:O291" si="675">SUM(P290:Q290)</f>
        <v>0</v>
      </c>
      <c r="P290" s="53">
        <v>0</v>
      </c>
      <c r="Q290" s="53">
        <v>0</v>
      </c>
      <c r="R290" s="53">
        <f t="shared" si="669"/>
        <v>0</v>
      </c>
      <c r="S290" s="53">
        <v>0</v>
      </c>
      <c r="T290" s="53">
        <v>0</v>
      </c>
      <c r="U290" s="53">
        <f t="shared" si="670"/>
        <v>0</v>
      </c>
      <c r="V290" s="53">
        <v>0</v>
      </c>
      <c r="W290" s="53">
        <v>0</v>
      </c>
    </row>
    <row r="291" spans="1:23" ht="21" customHeight="1" x14ac:dyDescent="0.4">
      <c r="A291" s="111"/>
      <c r="B291" s="114"/>
      <c r="C291" s="114"/>
      <c r="D291" s="120"/>
      <c r="E291" s="58" t="s">
        <v>27</v>
      </c>
      <c r="F291" s="53">
        <f t="shared" si="671"/>
        <v>4128.67</v>
      </c>
      <c r="G291" s="53">
        <f t="shared" si="672"/>
        <v>0</v>
      </c>
      <c r="H291" s="53">
        <f t="shared" si="673"/>
        <v>4128.67</v>
      </c>
      <c r="I291" s="53">
        <f t="shared" si="674"/>
        <v>4128.67</v>
      </c>
      <c r="J291" s="53">
        <v>0</v>
      </c>
      <c r="K291" s="53">
        <v>4128.67</v>
      </c>
      <c r="L291" s="53">
        <v>0</v>
      </c>
      <c r="M291" s="53">
        <v>0</v>
      </c>
      <c r="N291" s="53">
        <v>0</v>
      </c>
      <c r="O291" s="53">
        <f t="shared" si="675"/>
        <v>0</v>
      </c>
      <c r="P291" s="53">
        <v>0</v>
      </c>
      <c r="Q291" s="53">
        <v>0</v>
      </c>
      <c r="R291" s="53">
        <f t="shared" si="669"/>
        <v>0</v>
      </c>
      <c r="S291" s="53">
        <v>0</v>
      </c>
      <c r="T291" s="53">
        <v>0</v>
      </c>
      <c r="U291" s="53">
        <f t="shared" si="670"/>
        <v>0</v>
      </c>
      <c r="V291" s="53">
        <v>0</v>
      </c>
      <c r="W291" s="53">
        <v>0</v>
      </c>
    </row>
    <row r="292" spans="1:23" ht="21" customHeight="1" x14ac:dyDescent="0.4">
      <c r="A292" s="109">
        <f>'Характеристика объектов'!A66</f>
        <v>48</v>
      </c>
      <c r="B292" s="112" t="str">
        <f>'Характеристика объектов'!B66</f>
        <v>Синявинское городское поселение</v>
      </c>
      <c r="C292" s="112" t="str">
        <f>'Характеристика объектов'!C66</f>
        <v>Капитальный ремонт сетей водоснабжения Ду 63 по адресу:  Ленинградская область, Кировский район, г.п. Синявино, 
территория 1, ул. Садовая</v>
      </c>
      <c r="D292" s="117" t="s">
        <v>22</v>
      </c>
      <c r="E292" s="118"/>
      <c r="F292" s="53">
        <f>I292+L292+O292+R292+U292</f>
        <v>16117.65</v>
      </c>
      <c r="G292" s="53">
        <f t="shared" ref="G292:G294" si="676">J292+M292</f>
        <v>0</v>
      </c>
      <c r="H292" s="53">
        <f t="shared" ref="H292:H294" si="677">K292+N292</f>
        <v>16117.65</v>
      </c>
      <c r="I292" s="53">
        <f>SUM(I293:I296)</f>
        <v>0</v>
      </c>
      <c r="J292" s="53">
        <f t="shared" ref="J292:K292" si="678">SUM(J293:J296)</f>
        <v>0</v>
      </c>
      <c r="K292" s="53">
        <f t="shared" si="678"/>
        <v>0</v>
      </c>
      <c r="L292" s="53">
        <f>SUM(L293:L296)</f>
        <v>16117.65</v>
      </c>
      <c r="M292" s="53">
        <f t="shared" ref="M292:N292" si="679">SUM(M293:M296)</f>
        <v>0</v>
      </c>
      <c r="N292" s="53">
        <f t="shared" si="679"/>
        <v>16117.65</v>
      </c>
      <c r="O292" s="53">
        <f>SUM(O293:O296)</f>
        <v>0</v>
      </c>
      <c r="P292" s="53">
        <f t="shared" ref="P292" si="680">SUM(P293:P296)</f>
        <v>0</v>
      </c>
      <c r="Q292" s="53">
        <f>SUM(Q293:Q296)</f>
        <v>0</v>
      </c>
      <c r="R292" s="53">
        <f>SUM(R293:R296)</f>
        <v>0</v>
      </c>
      <c r="S292" s="53">
        <f t="shared" ref="S292:T292" si="681">SUM(S293:S296)</f>
        <v>0</v>
      </c>
      <c r="T292" s="53">
        <f t="shared" si="681"/>
        <v>0</v>
      </c>
      <c r="U292" s="53">
        <f>SUM(U293:U296)</f>
        <v>0</v>
      </c>
      <c r="V292" s="53">
        <f>SUM(V293:V296)</f>
        <v>0</v>
      </c>
      <c r="W292" s="53">
        <f t="shared" ref="W292" si="682">SUM(W293:W296)</f>
        <v>0</v>
      </c>
    </row>
    <row r="293" spans="1:23" ht="21" customHeight="1" x14ac:dyDescent="0.4">
      <c r="A293" s="110"/>
      <c r="B293" s="113"/>
      <c r="C293" s="113"/>
      <c r="D293" s="109" t="s">
        <v>293</v>
      </c>
      <c r="E293" s="58" t="s">
        <v>24</v>
      </c>
      <c r="F293" s="53">
        <f t="shared" ref="F293:F294" si="683">I293+L293</f>
        <v>6850</v>
      </c>
      <c r="G293" s="53">
        <f t="shared" si="676"/>
        <v>0</v>
      </c>
      <c r="H293" s="53">
        <f t="shared" si="677"/>
        <v>6850</v>
      </c>
      <c r="I293" s="53">
        <f>SUM(J293:K293)</f>
        <v>0</v>
      </c>
      <c r="J293" s="53">
        <v>0</v>
      </c>
      <c r="K293" s="53">
        <v>0</v>
      </c>
      <c r="L293" s="53">
        <f>SUM(M293:N293)</f>
        <v>6850</v>
      </c>
      <c r="M293" s="53">
        <v>0</v>
      </c>
      <c r="N293" s="53">
        <v>6850</v>
      </c>
      <c r="O293" s="53">
        <f>SUM(P293:Q293)</f>
        <v>0</v>
      </c>
      <c r="P293" s="53">
        <v>0</v>
      </c>
      <c r="Q293" s="53">
        <v>0</v>
      </c>
      <c r="R293" s="53">
        <f>SUM(S293:T293)</f>
        <v>0</v>
      </c>
      <c r="S293" s="53">
        <v>0</v>
      </c>
      <c r="T293" s="53">
        <v>0</v>
      </c>
      <c r="U293" s="53">
        <f>SUM(V293:W293)</f>
        <v>0</v>
      </c>
      <c r="V293" s="53">
        <v>0</v>
      </c>
      <c r="W293" s="53">
        <v>0</v>
      </c>
    </row>
    <row r="294" spans="1:23" ht="21" customHeight="1" x14ac:dyDescent="0.4">
      <c r="A294" s="110"/>
      <c r="B294" s="113"/>
      <c r="C294" s="113"/>
      <c r="D294" s="119"/>
      <c r="E294" s="58" t="s">
        <v>25</v>
      </c>
      <c r="F294" s="53">
        <f t="shared" si="683"/>
        <v>6581.37</v>
      </c>
      <c r="G294" s="53">
        <f t="shared" si="676"/>
        <v>0</v>
      </c>
      <c r="H294" s="53">
        <f t="shared" si="677"/>
        <v>6581.37</v>
      </c>
      <c r="I294" s="53">
        <f>SUM(J294:K294)</f>
        <v>0</v>
      </c>
      <c r="J294" s="53">
        <v>0</v>
      </c>
      <c r="K294" s="53">
        <v>0</v>
      </c>
      <c r="L294" s="53">
        <f t="shared" ref="L294:L296" si="684">SUM(M294:N294)</f>
        <v>6581.37</v>
      </c>
      <c r="M294" s="53">
        <v>0</v>
      </c>
      <c r="N294" s="53">
        <v>6581.37</v>
      </c>
      <c r="O294" s="53">
        <f>SUM(P294:Q294)</f>
        <v>0</v>
      </c>
      <c r="P294" s="53">
        <v>0</v>
      </c>
      <c r="Q294" s="53">
        <v>0</v>
      </c>
      <c r="R294" s="53">
        <f t="shared" ref="R294:R296" si="685">SUM(S294:T294)</f>
        <v>0</v>
      </c>
      <c r="S294" s="53">
        <v>0</v>
      </c>
      <c r="T294" s="53">
        <v>0</v>
      </c>
      <c r="U294" s="53">
        <f t="shared" ref="U294:U296" si="686">SUM(V294:W294)</f>
        <v>0</v>
      </c>
      <c r="V294" s="53">
        <v>0</v>
      </c>
      <c r="W294" s="53">
        <v>0</v>
      </c>
    </row>
    <row r="295" spans="1:23" ht="21" customHeight="1" x14ac:dyDescent="0.4">
      <c r="A295" s="110"/>
      <c r="B295" s="113"/>
      <c r="C295" s="113"/>
      <c r="D295" s="119"/>
      <c r="E295" s="58" t="s">
        <v>26</v>
      </c>
      <c r="F295" s="53">
        <f t="shared" ref="F295:F296" si="687">I295+L295</f>
        <v>0</v>
      </c>
      <c r="G295" s="53">
        <f t="shared" ref="G295:G296" si="688">J295+M295</f>
        <v>0</v>
      </c>
      <c r="H295" s="53">
        <f t="shared" ref="H295:H296" si="689">K295+N295</f>
        <v>0</v>
      </c>
      <c r="I295" s="53">
        <f t="shared" ref="I295" si="690">SUM(J295:K295)</f>
        <v>0</v>
      </c>
      <c r="J295" s="53">
        <v>0</v>
      </c>
      <c r="K295" s="53">
        <v>0</v>
      </c>
      <c r="L295" s="53">
        <f t="shared" si="684"/>
        <v>0</v>
      </c>
      <c r="M295" s="53">
        <v>0</v>
      </c>
      <c r="N295" s="53">
        <v>0</v>
      </c>
      <c r="O295" s="53">
        <f t="shared" ref="O295:O296" si="691">SUM(P295:Q295)</f>
        <v>0</v>
      </c>
      <c r="P295" s="53">
        <v>0</v>
      </c>
      <c r="Q295" s="53">
        <v>0</v>
      </c>
      <c r="R295" s="53">
        <f t="shared" si="685"/>
        <v>0</v>
      </c>
      <c r="S295" s="53">
        <v>0</v>
      </c>
      <c r="T295" s="53">
        <v>0</v>
      </c>
      <c r="U295" s="53">
        <f t="shared" si="686"/>
        <v>0</v>
      </c>
      <c r="V295" s="53">
        <v>0</v>
      </c>
      <c r="W295" s="53">
        <v>0</v>
      </c>
    </row>
    <row r="296" spans="1:23" ht="21" customHeight="1" x14ac:dyDescent="0.4">
      <c r="A296" s="111"/>
      <c r="B296" s="114"/>
      <c r="C296" s="114"/>
      <c r="D296" s="120"/>
      <c r="E296" s="58" t="s">
        <v>27</v>
      </c>
      <c r="F296" s="53">
        <f t="shared" si="687"/>
        <v>2686.28</v>
      </c>
      <c r="G296" s="53">
        <f t="shared" si="688"/>
        <v>0</v>
      </c>
      <c r="H296" s="53">
        <f t="shared" si="689"/>
        <v>2686.28</v>
      </c>
      <c r="I296" s="53">
        <v>0</v>
      </c>
      <c r="J296" s="53">
        <v>0</v>
      </c>
      <c r="K296" s="53">
        <v>0</v>
      </c>
      <c r="L296" s="53">
        <f t="shared" si="684"/>
        <v>2686.28</v>
      </c>
      <c r="M296" s="53">
        <v>0</v>
      </c>
      <c r="N296" s="53">
        <v>2686.28</v>
      </c>
      <c r="O296" s="53">
        <f t="shared" si="691"/>
        <v>0</v>
      </c>
      <c r="P296" s="53">
        <v>0</v>
      </c>
      <c r="Q296" s="53">
        <v>0</v>
      </c>
      <c r="R296" s="53">
        <f t="shared" si="685"/>
        <v>0</v>
      </c>
      <c r="S296" s="53">
        <v>0</v>
      </c>
      <c r="T296" s="53">
        <v>0</v>
      </c>
      <c r="U296" s="53">
        <f t="shared" si="686"/>
        <v>0</v>
      </c>
      <c r="V296" s="53">
        <v>0</v>
      </c>
      <c r="W296" s="53">
        <v>0</v>
      </c>
    </row>
    <row r="297" spans="1:23" ht="21" customHeight="1" x14ac:dyDescent="0.4">
      <c r="A297" s="121" t="s">
        <v>305</v>
      </c>
      <c r="B297" s="122"/>
      <c r="C297" s="123"/>
      <c r="D297" s="117" t="s">
        <v>22</v>
      </c>
      <c r="E297" s="118"/>
      <c r="F297" s="53">
        <f>SUM(F298:F301)</f>
        <v>54166.7</v>
      </c>
      <c r="G297" s="53">
        <f t="shared" ref="G297:M297" si="692">SUM(G298:G301)</f>
        <v>0</v>
      </c>
      <c r="H297" s="53">
        <f t="shared" si="692"/>
        <v>54166.7</v>
      </c>
      <c r="I297" s="53">
        <f t="shared" si="692"/>
        <v>0</v>
      </c>
      <c r="J297" s="53">
        <f t="shared" si="692"/>
        <v>0</v>
      </c>
      <c r="K297" s="53">
        <f t="shared" si="692"/>
        <v>0</v>
      </c>
      <c r="L297" s="53">
        <f t="shared" si="692"/>
        <v>54166.7</v>
      </c>
      <c r="M297" s="53">
        <f t="shared" si="692"/>
        <v>0</v>
      </c>
      <c r="N297" s="53">
        <f>SUM(N298:N301)</f>
        <v>54166.7</v>
      </c>
      <c r="O297" s="53">
        <f t="shared" ref="O297:W297" si="693">SUM(O298:O301)</f>
        <v>0</v>
      </c>
      <c r="P297" s="53">
        <f t="shared" si="693"/>
        <v>0</v>
      </c>
      <c r="Q297" s="53">
        <f t="shared" si="693"/>
        <v>0</v>
      </c>
      <c r="R297" s="53">
        <f t="shared" si="693"/>
        <v>0</v>
      </c>
      <c r="S297" s="53">
        <f t="shared" si="693"/>
        <v>0</v>
      </c>
      <c r="T297" s="53">
        <f t="shared" si="693"/>
        <v>0</v>
      </c>
      <c r="U297" s="53">
        <f t="shared" si="693"/>
        <v>0</v>
      </c>
      <c r="V297" s="53">
        <f t="shared" si="693"/>
        <v>0</v>
      </c>
      <c r="W297" s="53">
        <f t="shared" si="693"/>
        <v>0</v>
      </c>
    </row>
    <row r="298" spans="1:23" ht="21" customHeight="1" x14ac:dyDescent="0.4">
      <c r="A298" s="124"/>
      <c r="B298" s="125"/>
      <c r="C298" s="126"/>
      <c r="D298" s="109" t="s">
        <v>293</v>
      </c>
      <c r="E298" s="58" t="s">
        <v>24</v>
      </c>
      <c r="F298" s="53">
        <f t="shared" ref="F298:M301" si="694">F303</f>
        <v>23020</v>
      </c>
      <c r="G298" s="53">
        <f t="shared" si="694"/>
        <v>0</v>
      </c>
      <c r="H298" s="53">
        <f t="shared" si="694"/>
        <v>23020</v>
      </c>
      <c r="I298" s="53">
        <f t="shared" si="694"/>
        <v>0</v>
      </c>
      <c r="J298" s="53">
        <f t="shared" si="694"/>
        <v>0</v>
      </c>
      <c r="K298" s="53">
        <f t="shared" si="694"/>
        <v>0</v>
      </c>
      <c r="L298" s="53">
        <f t="shared" si="694"/>
        <v>23020</v>
      </c>
      <c r="M298" s="53">
        <f t="shared" si="694"/>
        <v>0</v>
      </c>
      <c r="N298" s="53">
        <f>N303</f>
        <v>23020</v>
      </c>
      <c r="O298" s="53">
        <f t="shared" ref="O298:W298" si="695">O303+O308+O313+O323+O328+O333+O338+O343+O348</f>
        <v>0</v>
      </c>
      <c r="P298" s="53">
        <f t="shared" si="695"/>
        <v>0</v>
      </c>
      <c r="Q298" s="53">
        <f t="shared" si="695"/>
        <v>0</v>
      </c>
      <c r="R298" s="53">
        <f t="shared" si="695"/>
        <v>0</v>
      </c>
      <c r="S298" s="53">
        <f t="shared" si="695"/>
        <v>0</v>
      </c>
      <c r="T298" s="53">
        <f t="shared" si="695"/>
        <v>0</v>
      </c>
      <c r="U298" s="53">
        <f t="shared" si="695"/>
        <v>0</v>
      </c>
      <c r="V298" s="53">
        <f t="shared" si="695"/>
        <v>0</v>
      </c>
      <c r="W298" s="53">
        <f t="shared" si="695"/>
        <v>0</v>
      </c>
    </row>
    <row r="299" spans="1:23" ht="21" customHeight="1" x14ac:dyDescent="0.4">
      <c r="A299" s="124"/>
      <c r="B299" s="125"/>
      <c r="C299" s="126"/>
      <c r="D299" s="119"/>
      <c r="E299" s="58" t="s">
        <v>25</v>
      </c>
      <c r="F299" s="53">
        <f t="shared" si="694"/>
        <v>22117.25</v>
      </c>
      <c r="G299" s="53">
        <f t="shared" si="694"/>
        <v>0</v>
      </c>
      <c r="H299" s="53">
        <f t="shared" si="694"/>
        <v>22117.25</v>
      </c>
      <c r="I299" s="53">
        <f t="shared" si="694"/>
        <v>0</v>
      </c>
      <c r="J299" s="53">
        <f t="shared" si="694"/>
        <v>0</v>
      </c>
      <c r="K299" s="53">
        <f t="shared" si="694"/>
        <v>0</v>
      </c>
      <c r="L299" s="53">
        <f t="shared" si="694"/>
        <v>22117.25</v>
      </c>
      <c r="M299" s="53">
        <f t="shared" si="694"/>
        <v>0</v>
      </c>
      <c r="N299" s="53">
        <f t="shared" ref="N299:N301" si="696">N304</f>
        <v>22117.25</v>
      </c>
      <c r="O299" s="53">
        <f t="shared" ref="O299:W299" si="697">O304+O309+O314+O324+O329+O334+O339+O344+O349</f>
        <v>0</v>
      </c>
      <c r="P299" s="53">
        <f t="shared" si="697"/>
        <v>0</v>
      </c>
      <c r="Q299" s="53">
        <f t="shared" si="697"/>
        <v>0</v>
      </c>
      <c r="R299" s="53">
        <f t="shared" si="697"/>
        <v>0</v>
      </c>
      <c r="S299" s="53">
        <f t="shared" si="697"/>
        <v>0</v>
      </c>
      <c r="T299" s="53">
        <f t="shared" si="697"/>
        <v>0</v>
      </c>
      <c r="U299" s="53">
        <f t="shared" si="697"/>
        <v>0</v>
      </c>
      <c r="V299" s="53">
        <f t="shared" si="697"/>
        <v>0</v>
      </c>
      <c r="W299" s="53">
        <f t="shared" si="697"/>
        <v>0</v>
      </c>
    </row>
    <row r="300" spans="1:23" ht="21" customHeight="1" x14ac:dyDescent="0.4">
      <c r="A300" s="124"/>
      <c r="B300" s="125"/>
      <c r="C300" s="126"/>
      <c r="D300" s="119"/>
      <c r="E300" s="58" t="s">
        <v>26</v>
      </c>
      <c r="F300" s="53">
        <f t="shared" si="694"/>
        <v>0</v>
      </c>
      <c r="G300" s="53">
        <f t="shared" si="694"/>
        <v>0</v>
      </c>
      <c r="H300" s="53">
        <f t="shared" si="694"/>
        <v>0</v>
      </c>
      <c r="I300" s="53">
        <f t="shared" si="694"/>
        <v>0</v>
      </c>
      <c r="J300" s="53">
        <f t="shared" si="694"/>
        <v>0</v>
      </c>
      <c r="K300" s="53">
        <f t="shared" si="694"/>
        <v>0</v>
      </c>
      <c r="L300" s="53">
        <f t="shared" si="694"/>
        <v>0</v>
      </c>
      <c r="M300" s="53">
        <f t="shared" si="694"/>
        <v>0</v>
      </c>
      <c r="N300" s="53">
        <f t="shared" si="696"/>
        <v>0</v>
      </c>
      <c r="O300" s="53">
        <f t="shared" ref="O300:W300" si="698">O305+O310+O315+O325+O330+O335+O340+O345+O350</f>
        <v>0</v>
      </c>
      <c r="P300" s="53">
        <f t="shared" si="698"/>
        <v>0</v>
      </c>
      <c r="Q300" s="53">
        <f t="shared" si="698"/>
        <v>0</v>
      </c>
      <c r="R300" s="53">
        <f t="shared" si="698"/>
        <v>0</v>
      </c>
      <c r="S300" s="53">
        <f t="shared" si="698"/>
        <v>0</v>
      </c>
      <c r="T300" s="53">
        <f t="shared" si="698"/>
        <v>0</v>
      </c>
      <c r="U300" s="53">
        <f t="shared" si="698"/>
        <v>0</v>
      </c>
      <c r="V300" s="53">
        <f t="shared" si="698"/>
        <v>0</v>
      </c>
      <c r="W300" s="53">
        <f t="shared" si="698"/>
        <v>0</v>
      </c>
    </row>
    <row r="301" spans="1:23" ht="21" customHeight="1" x14ac:dyDescent="0.4">
      <c r="A301" s="127"/>
      <c r="B301" s="128"/>
      <c r="C301" s="129"/>
      <c r="D301" s="120"/>
      <c r="E301" s="58" t="s">
        <v>27</v>
      </c>
      <c r="F301" s="53">
        <f t="shared" si="694"/>
        <v>9029.4500000000007</v>
      </c>
      <c r="G301" s="53">
        <f t="shared" si="694"/>
        <v>0</v>
      </c>
      <c r="H301" s="53">
        <f t="shared" si="694"/>
        <v>9029.4500000000007</v>
      </c>
      <c r="I301" s="53">
        <f t="shared" si="694"/>
        <v>0</v>
      </c>
      <c r="J301" s="53">
        <f t="shared" si="694"/>
        <v>0</v>
      </c>
      <c r="K301" s="53">
        <f t="shared" si="694"/>
        <v>0</v>
      </c>
      <c r="L301" s="53">
        <f t="shared" si="694"/>
        <v>9029.4500000000007</v>
      </c>
      <c r="M301" s="53">
        <f t="shared" si="694"/>
        <v>0</v>
      </c>
      <c r="N301" s="53">
        <f t="shared" si="696"/>
        <v>9029.4500000000007</v>
      </c>
      <c r="O301" s="53">
        <f t="shared" ref="O301:W301" si="699">O306+O311+O316+O326+O331+O336+O341+O346+O351</f>
        <v>0</v>
      </c>
      <c r="P301" s="53">
        <f t="shared" si="699"/>
        <v>0</v>
      </c>
      <c r="Q301" s="53">
        <f t="shared" si="699"/>
        <v>0</v>
      </c>
      <c r="R301" s="53">
        <f t="shared" si="699"/>
        <v>0</v>
      </c>
      <c r="S301" s="53">
        <f t="shared" si="699"/>
        <v>0</v>
      </c>
      <c r="T301" s="53">
        <f t="shared" si="699"/>
        <v>0</v>
      </c>
      <c r="U301" s="53">
        <f t="shared" si="699"/>
        <v>0</v>
      </c>
      <c r="V301" s="53">
        <f t="shared" si="699"/>
        <v>0</v>
      </c>
      <c r="W301" s="53">
        <f t="shared" si="699"/>
        <v>0</v>
      </c>
    </row>
    <row r="302" spans="1:23" ht="21" customHeight="1" x14ac:dyDescent="0.4">
      <c r="A302" s="109">
        <f>'Характеристика объектов'!A68</f>
        <v>49</v>
      </c>
      <c r="B302" s="112" t="str">
        <f>'Характеристика объектов'!B68</f>
        <v>Лодейнопольское городское поселение</v>
      </c>
      <c r="C302" s="112" t="str">
        <f>'Характеристика объектов'!C68</f>
        <v>Капитальный ремонт с заменой водовода 
от ВОС до перекрестка ул. Гагарина – 
ул. Титова, г. Лодейное Поле, Ленинградской области</v>
      </c>
      <c r="D302" s="117" t="s">
        <v>22</v>
      </c>
      <c r="E302" s="118"/>
      <c r="F302" s="53">
        <f>I302+L302+O302+R302+U302</f>
        <v>54166.7</v>
      </c>
      <c r="G302" s="53">
        <f t="shared" ref="G302:G306" si="700">J302+M302</f>
        <v>0</v>
      </c>
      <c r="H302" s="53">
        <f t="shared" ref="H302:H306" si="701">K302+N302</f>
        <v>54166.7</v>
      </c>
      <c r="I302" s="53">
        <f>SUM(I303:I306)</f>
        <v>0</v>
      </c>
      <c r="J302" s="53">
        <f t="shared" ref="J302" si="702">SUM(J303:J306)</f>
        <v>0</v>
      </c>
      <c r="K302" s="53">
        <f>SUM(K303:K306)</f>
        <v>0</v>
      </c>
      <c r="L302" s="53">
        <f>SUM(L303:L306)</f>
        <v>54166.7</v>
      </c>
      <c r="M302" s="53">
        <f t="shared" ref="M302:N302" si="703">SUM(M303:M306)</f>
        <v>0</v>
      </c>
      <c r="N302" s="53">
        <f t="shared" si="703"/>
        <v>54166.7</v>
      </c>
      <c r="O302" s="53">
        <f>SUM(O303:O306)</f>
        <v>0</v>
      </c>
      <c r="P302" s="53">
        <f t="shared" ref="P302" si="704">SUM(P303:P306)</f>
        <v>0</v>
      </c>
      <c r="Q302" s="53">
        <f>SUM(Q303:Q306)</f>
        <v>0</v>
      </c>
      <c r="R302" s="53">
        <f>SUM(R303:R306)</f>
        <v>0</v>
      </c>
      <c r="S302" s="53">
        <f t="shared" ref="S302:T302" si="705">SUM(S303:S306)</f>
        <v>0</v>
      </c>
      <c r="T302" s="53">
        <f t="shared" si="705"/>
        <v>0</v>
      </c>
      <c r="U302" s="53">
        <f>SUM(U303:U306)</f>
        <v>0</v>
      </c>
      <c r="V302" s="53">
        <f>SUM(V303:V306)</f>
        <v>0</v>
      </c>
      <c r="W302" s="53">
        <f t="shared" ref="W302" si="706">SUM(W303:W306)</f>
        <v>0</v>
      </c>
    </row>
    <row r="303" spans="1:23" ht="21" customHeight="1" x14ac:dyDescent="0.4">
      <c r="A303" s="110"/>
      <c r="B303" s="113"/>
      <c r="C303" s="113"/>
      <c r="D303" s="109" t="s">
        <v>293</v>
      </c>
      <c r="E303" s="58" t="s">
        <v>24</v>
      </c>
      <c r="F303" s="53">
        <f>I303+L303</f>
        <v>23020</v>
      </c>
      <c r="G303" s="53">
        <f t="shared" si="700"/>
        <v>0</v>
      </c>
      <c r="H303" s="53">
        <f t="shared" si="701"/>
        <v>23020</v>
      </c>
      <c r="I303" s="53">
        <f>SUM(J303:K303)</f>
        <v>0</v>
      </c>
      <c r="J303" s="53">
        <v>0</v>
      </c>
      <c r="K303" s="53">
        <v>0</v>
      </c>
      <c r="L303" s="53">
        <f>SUM(M303:N303)</f>
        <v>23020</v>
      </c>
      <c r="M303" s="53">
        <v>0</v>
      </c>
      <c r="N303" s="53">
        <v>23020</v>
      </c>
      <c r="O303" s="53">
        <f>SUM(P303:Q303)</f>
        <v>0</v>
      </c>
      <c r="P303" s="53">
        <v>0</v>
      </c>
      <c r="Q303" s="53">
        <v>0</v>
      </c>
      <c r="R303" s="53">
        <f>SUM(S303:T303)</f>
        <v>0</v>
      </c>
      <c r="S303" s="53">
        <v>0</v>
      </c>
      <c r="T303" s="53">
        <v>0</v>
      </c>
      <c r="U303" s="53">
        <f>SUM(V303:W303)</f>
        <v>0</v>
      </c>
      <c r="V303" s="53">
        <v>0</v>
      </c>
      <c r="W303" s="53">
        <v>0</v>
      </c>
    </row>
    <row r="304" spans="1:23" ht="21" customHeight="1" x14ac:dyDescent="0.4">
      <c r="A304" s="110"/>
      <c r="B304" s="113"/>
      <c r="C304" s="113"/>
      <c r="D304" s="119"/>
      <c r="E304" s="58" t="s">
        <v>25</v>
      </c>
      <c r="F304" s="53">
        <f t="shared" ref="F304:F305" si="707">I304+L304</f>
        <v>22117.25</v>
      </c>
      <c r="G304" s="53">
        <f t="shared" si="700"/>
        <v>0</v>
      </c>
      <c r="H304" s="53">
        <f t="shared" si="701"/>
        <v>22117.25</v>
      </c>
      <c r="I304" s="53">
        <f>SUM(J304:K304)</f>
        <v>0</v>
      </c>
      <c r="J304" s="53">
        <v>0</v>
      </c>
      <c r="K304" s="53">
        <v>0</v>
      </c>
      <c r="L304" s="53">
        <f t="shared" ref="L304:L306" si="708">SUM(M304:N304)</f>
        <v>22117.25</v>
      </c>
      <c r="M304" s="53">
        <v>0</v>
      </c>
      <c r="N304" s="53">
        <v>22117.25</v>
      </c>
      <c r="O304" s="53">
        <f>SUM(P304:Q304)</f>
        <v>0</v>
      </c>
      <c r="P304" s="53">
        <v>0</v>
      </c>
      <c r="Q304" s="53">
        <v>0</v>
      </c>
      <c r="R304" s="53">
        <f t="shared" ref="R304:R306" si="709">SUM(S304:T304)</f>
        <v>0</v>
      </c>
      <c r="S304" s="53">
        <v>0</v>
      </c>
      <c r="T304" s="53">
        <v>0</v>
      </c>
      <c r="U304" s="53">
        <f t="shared" ref="U304:U306" si="710">SUM(V304:W304)</f>
        <v>0</v>
      </c>
      <c r="V304" s="53">
        <v>0</v>
      </c>
      <c r="W304" s="53">
        <v>0</v>
      </c>
    </row>
    <row r="305" spans="1:23" ht="21" customHeight="1" x14ac:dyDescent="0.4">
      <c r="A305" s="110"/>
      <c r="B305" s="113"/>
      <c r="C305" s="113"/>
      <c r="D305" s="119"/>
      <c r="E305" s="58" t="s">
        <v>26</v>
      </c>
      <c r="F305" s="53">
        <f t="shared" si="707"/>
        <v>0</v>
      </c>
      <c r="G305" s="53">
        <f t="shared" si="700"/>
        <v>0</v>
      </c>
      <c r="H305" s="53">
        <f t="shared" si="701"/>
        <v>0</v>
      </c>
      <c r="I305" s="53">
        <f>SUM(J305:K305)</f>
        <v>0</v>
      </c>
      <c r="J305" s="53">
        <v>0</v>
      </c>
      <c r="K305" s="53">
        <v>0</v>
      </c>
      <c r="L305" s="53">
        <f t="shared" si="708"/>
        <v>0</v>
      </c>
      <c r="M305" s="53">
        <v>0</v>
      </c>
      <c r="N305" s="53">
        <v>0</v>
      </c>
      <c r="O305" s="53">
        <f t="shared" ref="O305:O306" si="711">SUM(P305:Q305)</f>
        <v>0</v>
      </c>
      <c r="P305" s="53">
        <v>0</v>
      </c>
      <c r="Q305" s="53">
        <v>0</v>
      </c>
      <c r="R305" s="53">
        <f t="shared" si="709"/>
        <v>0</v>
      </c>
      <c r="S305" s="53">
        <v>0</v>
      </c>
      <c r="T305" s="53">
        <v>0</v>
      </c>
      <c r="U305" s="53">
        <f t="shared" si="710"/>
        <v>0</v>
      </c>
      <c r="V305" s="53">
        <v>0</v>
      </c>
      <c r="W305" s="53">
        <v>0</v>
      </c>
    </row>
    <row r="306" spans="1:23" ht="21" customHeight="1" x14ac:dyDescent="0.4">
      <c r="A306" s="111"/>
      <c r="B306" s="114"/>
      <c r="C306" s="114"/>
      <c r="D306" s="120"/>
      <c r="E306" s="58" t="s">
        <v>27</v>
      </c>
      <c r="F306" s="53">
        <f>I306+L306</f>
        <v>9029.4500000000007</v>
      </c>
      <c r="G306" s="53">
        <f t="shared" si="700"/>
        <v>0</v>
      </c>
      <c r="H306" s="53">
        <f t="shared" si="701"/>
        <v>9029.4500000000007</v>
      </c>
      <c r="I306" s="53">
        <f>SUM(J306:K306)</f>
        <v>0</v>
      </c>
      <c r="J306" s="53">
        <v>0</v>
      </c>
      <c r="K306" s="53">
        <v>0</v>
      </c>
      <c r="L306" s="53">
        <f t="shared" si="708"/>
        <v>9029.4500000000007</v>
      </c>
      <c r="M306" s="53">
        <v>0</v>
      </c>
      <c r="N306" s="53">
        <v>9029.4500000000007</v>
      </c>
      <c r="O306" s="53">
        <f t="shared" si="711"/>
        <v>0</v>
      </c>
      <c r="P306" s="53">
        <v>0</v>
      </c>
      <c r="Q306" s="53">
        <v>0</v>
      </c>
      <c r="R306" s="53">
        <f t="shared" si="709"/>
        <v>0</v>
      </c>
      <c r="S306" s="53">
        <v>0</v>
      </c>
      <c r="T306" s="53">
        <v>0</v>
      </c>
      <c r="U306" s="53">
        <f t="shared" si="710"/>
        <v>0</v>
      </c>
      <c r="V306" s="53">
        <v>0</v>
      </c>
      <c r="W306" s="53">
        <v>0</v>
      </c>
    </row>
    <row r="307" spans="1:23" ht="20.25" customHeight="1" x14ac:dyDescent="0.4">
      <c r="A307" s="121" t="s">
        <v>306</v>
      </c>
      <c r="B307" s="122"/>
      <c r="C307" s="123"/>
      <c r="D307" s="117" t="s">
        <v>22</v>
      </c>
      <c r="E307" s="118"/>
      <c r="F307" s="53">
        <f>SUM(F308:F311)</f>
        <v>404393.6</v>
      </c>
      <c r="G307" s="53">
        <f t="shared" ref="G307:M307" si="712">SUM(G308:G311)</f>
        <v>0</v>
      </c>
      <c r="H307" s="53">
        <f t="shared" si="712"/>
        <v>404393.6</v>
      </c>
      <c r="I307" s="53">
        <f t="shared" si="712"/>
        <v>140248.65</v>
      </c>
      <c r="J307" s="53">
        <f t="shared" si="712"/>
        <v>0</v>
      </c>
      <c r="K307" s="53">
        <f t="shared" si="712"/>
        <v>140248.65</v>
      </c>
      <c r="L307" s="53">
        <f t="shared" si="712"/>
        <v>264144.95</v>
      </c>
      <c r="M307" s="53">
        <f t="shared" si="712"/>
        <v>0</v>
      </c>
      <c r="N307" s="53">
        <f>SUM(N308:N311)</f>
        <v>264144.95</v>
      </c>
      <c r="O307" s="53">
        <f t="shared" ref="O307:W307" si="713">SUM(O308:O311)</f>
        <v>0</v>
      </c>
      <c r="P307" s="53">
        <f t="shared" si="713"/>
        <v>0</v>
      </c>
      <c r="Q307" s="53">
        <f t="shared" si="713"/>
        <v>0</v>
      </c>
      <c r="R307" s="53">
        <f t="shared" si="713"/>
        <v>0</v>
      </c>
      <c r="S307" s="53">
        <f t="shared" si="713"/>
        <v>0</v>
      </c>
      <c r="T307" s="53">
        <f t="shared" si="713"/>
        <v>0</v>
      </c>
      <c r="U307" s="53">
        <f t="shared" si="713"/>
        <v>0</v>
      </c>
      <c r="V307" s="53">
        <f t="shared" si="713"/>
        <v>0</v>
      </c>
      <c r="W307" s="53">
        <f t="shared" si="713"/>
        <v>0</v>
      </c>
    </row>
    <row r="308" spans="1:23" ht="20.25" customHeight="1" x14ac:dyDescent="0.4">
      <c r="A308" s="124"/>
      <c r="B308" s="125"/>
      <c r="C308" s="126"/>
      <c r="D308" s="109" t="s">
        <v>293</v>
      </c>
      <c r="E308" s="58" t="s">
        <v>24</v>
      </c>
      <c r="F308" s="53">
        <f t="shared" ref="F308:M311" si="714">F313+F318+F323+F328+F333+F338+F343+F348+F353+F358+F363</f>
        <v>171861</v>
      </c>
      <c r="G308" s="53">
        <f t="shared" si="714"/>
        <v>0</v>
      </c>
      <c r="H308" s="53">
        <f t="shared" si="714"/>
        <v>171861</v>
      </c>
      <c r="I308" s="53">
        <f t="shared" si="714"/>
        <v>59605</v>
      </c>
      <c r="J308" s="53">
        <f t="shared" si="714"/>
        <v>0</v>
      </c>
      <c r="K308" s="53">
        <f t="shared" si="714"/>
        <v>59605</v>
      </c>
      <c r="L308" s="53">
        <f t="shared" si="714"/>
        <v>112256</v>
      </c>
      <c r="M308" s="53">
        <f t="shared" si="714"/>
        <v>0</v>
      </c>
      <c r="N308" s="53">
        <f>N313+N318+N323+N328+N333+N338+N343+N348+N353+N358+N363</f>
        <v>112256</v>
      </c>
      <c r="O308" s="53">
        <f t="shared" ref="O308:W308" si="715">O313+O323+O328+O333+O338+O343+O348+O353+O363</f>
        <v>0</v>
      </c>
      <c r="P308" s="53">
        <f t="shared" si="715"/>
        <v>0</v>
      </c>
      <c r="Q308" s="53">
        <f t="shared" si="715"/>
        <v>0</v>
      </c>
      <c r="R308" s="53">
        <f t="shared" si="715"/>
        <v>0</v>
      </c>
      <c r="S308" s="53">
        <f t="shared" si="715"/>
        <v>0</v>
      </c>
      <c r="T308" s="53">
        <f t="shared" si="715"/>
        <v>0</v>
      </c>
      <c r="U308" s="53">
        <f t="shared" si="715"/>
        <v>0</v>
      </c>
      <c r="V308" s="53">
        <f t="shared" si="715"/>
        <v>0</v>
      </c>
      <c r="W308" s="53">
        <f t="shared" si="715"/>
        <v>0</v>
      </c>
    </row>
    <row r="309" spans="1:23" ht="20.25" customHeight="1" x14ac:dyDescent="0.4">
      <c r="A309" s="124"/>
      <c r="B309" s="125"/>
      <c r="C309" s="126"/>
      <c r="D309" s="119"/>
      <c r="E309" s="58" t="s">
        <v>25</v>
      </c>
      <c r="F309" s="53">
        <f t="shared" si="714"/>
        <v>164121.07999999999</v>
      </c>
      <c r="G309" s="53">
        <f t="shared" si="714"/>
        <v>0</v>
      </c>
      <c r="H309" s="53">
        <f t="shared" si="714"/>
        <v>164121.07999999999</v>
      </c>
      <c r="I309" s="53">
        <f t="shared" si="714"/>
        <v>56229.619999999995</v>
      </c>
      <c r="J309" s="53">
        <f t="shared" si="714"/>
        <v>0</v>
      </c>
      <c r="K309" s="53">
        <f t="shared" si="714"/>
        <v>56229.619999999995</v>
      </c>
      <c r="L309" s="53">
        <f t="shared" si="714"/>
        <v>107891.45999999999</v>
      </c>
      <c r="M309" s="53">
        <f t="shared" si="714"/>
        <v>0</v>
      </c>
      <c r="N309" s="53">
        <f t="shared" ref="N309:N311" si="716">N314+N319+N324+N329+N334+N339+N344+N349+N354+N359+N364</f>
        <v>107891.45999999999</v>
      </c>
      <c r="O309" s="53">
        <f t="shared" ref="O309:P311" si="717">O314+O324+O329+O334+O339+O344+O349+O354+O364</f>
        <v>0</v>
      </c>
      <c r="P309" s="53">
        <f t="shared" si="717"/>
        <v>0</v>
      </c>
      <c r="Q309" s="53">
        <f t="shared" ref="Q309:W309" si="718">Q314+Q324+Q329+Q334+Q339+Q344+Q349+Q354+Q364</f>
        <v>0</v>
      </c>
      <c r="R309" s="53">
        <f t="shared" si="718"/>
        <v>0</v>
      </c>
      <c r="S309" s="53">
        <f t="shared" si="718"/>
        <v>0</v>
      </c>
      <c r="T309" s="53">
        <f t="shared" si="718"/>
        <v>0</v>
      </c>
      <c r="U309" s="53">
        <f t="shared" si="718"/>
        <v>0</v>
      </c>
      <c r="V309" s="53">
        <f t="shared" si="718"/>
        <v>0</v>
      </c>
      <c r="W309" s="53">
        <f t="shared" si="718"/>
        <v>0</v>
      </c>
    </row>
    <row r="310" spans="1:23" ht="20.25" customHeight="1" x14ac:dyDescent="0.4">
      <c r="A310" s="124"/>
      <c r="B310" s="125"/>
      <c r="C310" s="126"/>
      <c r="D310" s="119"/>
      <c r="E310" s="58" t="s">
        <v>26</v>
      </c>
      <c r="F310" s="53">
        <f t="shared" si="714"/>
        <v>0</v>
      </c>
      <c r="G310" s="53">
        <f t="shared" si="714"/>
        <v>0</v>
      </c>
      <c r="H310" s="53">
        <f t="shared" si="714"/>
        <v>0</v>
      </c>
      <c r="I310" s="53">
        <f t="shared" si="714"/>
        <v>0</v>
      </c>
      <c r="J310" s="53">
        <f t="shared" si="714"/>
        <v>0</v>
      </c>
      <c r="K310" s="53">
        <f t="shared" si="714"/>
        <v>0</v>
      </c>
      <c r="L310" s="53">
        <f t="shared" si="714"/>
        <v>0</v>
      </c>
      <c r="M310" s="53">
        <f t="shared" si="714"/>
        <v>0</v>
      </c>
      <c r="N310" s="53">
        <f t="shared" si="716"/>
        <v>0</v>
      </c>
      <c r="O310" s="53">
        <f t="shared" si="717"/>
        <v>0</v>
      </c>
      <c r="P310" s="53">
        <f t="shared" si="717"/>
        <v>0</v>
      </c>
      <c r="Q310" s="53">
        <f t="shared" ref="Q310:W310" si="719">Q315+Q325+Q330+Q335+Q340+Q345+Q350+Q355+Q365</f>
        <v>0</v>
      </c>
      <c r="R310" s="53">
        <f t="shared" si="719"/>
        <v>0</v>
      </c>
      <c r="S310" s="53">
        <f t="shared" si="719"/>
        <v>0</v>
      </c>
      <c r="T310" s="53">
        <f t="shared" si="719"/>
        <v>0</v>
      </c>
      <c r="U310" s="53">
        <f t="shared" si="719"/>
        <v>0</v>
      </c>
      <c r="V310" s="53">
        <f t="shared" si="719"/>
        <v>0</v>
      </c>
      <c r="W310" s="53">
        <f t="shared" si="719"/>
        <v>0</v>
      </c>
    </row>
    <row r="311" spans="1:23" ht="20.25" customHeight="1" x14ac:dyDescent="0.4">
      <c r="A311" s="127"/>
      <c r="B311" s="128"/>
      <c r="C311" s="129"/>
      <c r="D311" s="120"/>
      <c r="E311" s="58" t="s">
        <v>27</v>
      </c>
      <c r="F311" s="53">
        <f t="shared" si="714"/>
        <v>68411.520000000004</v>
      </c>
      <c r="G311" s="53">
        <f t="shared" si="714"/>
        <v>0</v>
      </c>
      <c r="H311" s="53">
        <f t="shared" si="714"/>
        <v>68411.520000000004</v>
      </c>
      <c r="I311" s="53">
        <f t="shared" si="714"/>
        <v>24414.03</v>
      </c>
      <c r="J311" s="53">
        <f t="shared" si="714"/>
        <v>0</v>
      </c>
      <c r="K311" s="53">
        <f t="shared" si="714"/>
        <v>24414.03</v>
      </c>
      <c r="L311" s="53">
        <f t="shared" si="714"/>
        <v>43997.49</v>
      </c>
      <c r="M311" s="53">
        <f t="shared" si="714"/>
        <v>0</v>
      </c>
      <c r="N311" s="53">
        <f t="shared" si="716"/>
        <v>43997.49</v>
      </c>
      <c r="O311" s="53">
        <f t="shared" si="717"/>
        <v>0</v>
      </c>
      <c r="P311" s="53">
        <f t="shared" si="717"/>
        <v>0</v>
      </c>
      <c r="Q311" s="53">
        <f t="shared" ref="Q311:W311" si="720">Q316+Q326+Q331+Q336+Q341+Q346+Q351+Q356+Q366</f>
        <v>0</v>
      </c>
      <c r="R311" s="53">
        <f t="shared" si="720"/>
        <v>0</v>
      </c>
      <c r="S311" s="53">
        <f t="shared" si="720"/>
        <v>0</v>
      </c>
      <c r="T311" s="53">
        <f t="shared" si="720"/>
        <v>0</v>
      </c>
      <c r="U311" s="53">
        <f t="shared" si="720"/>
        <v>0</v>
      </c>
      <c r="V311" s="53">
        <f t="shared" si="720"/>
        <v>0</v>
      </c>
      <c r="W311" s="53">
        <f t="shared" si="720"/>
        <v>0</v>
      </c>
    </row>
    <row r="312" spans="1:23" ht="22.5" customHeight="1" x14ac:dyDescent="0.4">
      <c r="A312" s="109">
        <f>'Характеристика объектов'!A70</f>
        <v>50</v>
      </c>
      <c r="B312" s="112" t="str">
        <f>'Характеристика объектов'!B70</f>
        <v>Володарское сельское поселение</v>
      </c>
      <c r="C312" s="112" t="str">
        <f>'Характеристика объектов'!C70</f>
        <v>Капитальный ремонт  водопроводных сетей по адресу: Ленинградская область, Лужский район, п. Володарское</v>
      </c>
      <c r="D312" s="117" t="s">
        <v>22</v>
      </c>
      <c r="E312" s="118"/>
      <c r="F312" s="53">
        <f>I312+L312+O312+R312+U312</f>
        <v>74286</v>
      </c>
      <c r="G312" s="53">
        <f t="shared" ref="G312:G316" si="721">J312+M312</f>
        <v>0</v>
      </c>
      <c r="H312" s="53">
        <f t="shared" ref="H312:H316" si="722">K312+N312</f>
        <v>74286</v>
      </c>
      <c r="I312" s="53">
        <f>SUM(I313:I316)</f>
        <v>74286</v>
      </c>
      <c r="J312" s="53">
        <f t="shared" ref="J312" si="723">SUM(J313:J316)</f>
        <v>0</v>
      </c>
      <c r="K312" s="53">
        <f>SUM(K313:K316)</f>
        <v>74286</v>
      </c>
      <c r="L312" s="53">
        <f>SUM(L313:L316)</f>
        <v>0</v>
      </c>
      <c r="M312" s="53">
        <f t="shared" ref="M312:N312" si="724">SUM(M313:M316)</f>
        <v>0</v>
      </c>
      <c r="N312" s="53">
        <f t="shared" si="724"/>
        <v>0</v>
      </c>
      <c r="O312" s="53">
        <f>SUM(O313:O316)</f>
        <v>0</v>
      </c>
      <c r="P312" s="53">
        <f t="shared" ref="P312" si="725">SUM(P313:P316)</f>
        <v>0</v>
      </c>
      <c r="Q312" s="53">
        <f>SUM(Q313:Q316)</f>
        <v>0</v>
      </c>
      <c r="R312" s="53">
        <f>SUM(R313:R316)</f>
        <v>0</v>
      </c>
      <c r="S312" s="53">
        <f t="shared" ref="S312:T312" si="726">SUM(S313:S316)</f>
        <v>0</v>
      </c>
      <c r="T312" s="53">
        <f t="shared" si="726"/>
        <v>0</v>
      </c>
      <c r="U312" s="53">
        <f>SUM(U313:U316)</f>
        <v>0</v>
      </c>
      <c r="V312" s="53">
        <f>SUM(V313:V316)</f>
        <v>0</v>
      </c>
      <c r="W312" s="53">
        <f t="shared" ref="W312" si="727">SUM(W313:W316)</f>
        <v>0</v>
      </c>
    </row>
    <row r="313" spans="1:23" ht="22.5" customHeight="1" x14ac:dyDescent="0.4">
      <c r="A313" s="110"/>
      <c r="B313" s="113"/>
      <c r="C313" s="113"/>
      <c r="D313" s="109" t="s">
        <v>293</v>
      </c>
      <c r="E313" s="58" t="s">
        <v>24</v>
      </c>
      <c r="F313" s="53">
        <f>I313+L313</f>
        <v>31571</v>
      </c>
      <c r="G313" s="53">
        <f t="shared" si="721"/>
        <v>0</v>
      </c>
      <c r="H313" s="53">
        <f t="shared" si="722"/>
        <v>31571</v>
      </c>
      <c r="I313" s="53">
        <f>SUM(J313:K313)</f>
        <v>31571</v>
      </c>
      <c r="J313" s="53">
        <v>0</v>
      </c>
      <c r="K313" s="53">
        <v>31571</v>
      </c>
      <c r="L313" s="53">
        <f>SUM(M313:N313)</f>
        <v>0</v>
      </c>
      <c r="M313" s="53">
        <v>0</v>
      </c>
      <c r="N313" s="53">
        <v>0</v>
      </c>
      <c r="O313" s="53">
        <f>SUM(P313:Q313)</f>
        <v>0</v>
      </c>
      <c r="P313" s="53">
        <v>0</v>
      </c>
      <c r="Q313" s="53">
        <v>0</v>
      </c>
      <c r="R313" s="53">
        <f>SUM(S313:T313)</f>
        <v>0</v>
      </c>
      <c r="S313" s="53">
        <v>0</v>
      </c>
      <c r="T313" s="53">
        <v>0</v>
      </c>
      <c r="U313" s="53">
        <f>SUM(V313:W313)</f>
        <v>0</v>
      </c>
      <c r="V313" s="53">
        <v>0</v>
      </c>
      <c r="W313" s="53">
        <v>0</v>
      </c>
    </row>
    <row r="314" spans="1:23" ht="22.5" customHeight="1" x14ac:dyDescent="0.4">
      <c r="A314" s="110"/>
      <c r="B314" s="113"/>
      <c r="C314" s="113"/>
      <c r="D314" s="119"/>
      <c r="E314" s="58" t="s">
        <v>25</v>
      </c>
      <c r="F314" s="53">
        <f t="shared" ref="F314:F315" si="728">I314+L314</f>
        <v>29813.96</v>
      </c>
      <c r="G314" s="53">
        <f t="shared" si="721"/>
        <v>0</v>
      </c>
      <c r="H314" s="53">
        <f t="shared" si="722"/>
        <v>29813.96</v>
      </c>
      <c r="I314" s="53">
        <f>SUM(J314:K314)</f>
        <v>29813.96</v>
      </c>
      <c r="J314" s="53">
        <v>0</v>
      </c>
      <c r="K314" s="53">
        <v>29813.96</v>
      </c>
      <c r="L314" s="53">
        <f t="shared" ref="L314:L316" si="729">SUM(M314:N314)</f>
        <v>0</v>
      </c>
      <c r="M314" s="53">
        <v>0</v>
      </c>
      <c r="N314" s="53">
        <v>0</v>
      </c>
      <c r="O314" s="53">
        <f>SUM(P314:Q314)</f>
        <v>0</v>
      </c>
      <c r="P314" s="53">
        <v>0</v>
      </c>
      <c r="Q314" s="53">
        <v>0</v>
      </c>
      <c r="R314" s="53">
        <f t="shared" ref="R314:R316" si="730">SUM(S314:T314)</f>
        <v>0</v>
      </c>
      <c r="S314" s="53">
        <v>0</v>
      </c>
      <c r="T314" s="53">
        <v>0</v>
      </c>
      <c r="U314" s="53">
        <f t="shared" ref="U314:U316" si="731">SUM(V314:W314)</f>
        <v>0</v>
      </c>
      <c r="V314" s="53">
        <v>0</v>
      </c>
      <c r="W314" s="53">
        <v>0</v>
      </c>
    </row>
    <row r="315" spans="1:23" ht="22.5" customHeight="1" x14ac:dyDescent="0.4">
      <c r="A315" s="110"/>
      <c r="B315" s="113"/>
      <c r="C315" s="113"/>
      <c r="D315" s="119"/>
      <c r="E315" s="58" t="s">
        <v>26</v>
      </c>
      <c r="F315" s="53">
        <f t="shared" si="728"/>
        <v>0</v>
      </c>
      <c r="G315" s="53">
        <f t="shared" si="721"/>
        <v>0</v>
      </c>
      <c r="H315" s="53">
        <f t="shared" si="722"/>
        <v>0</v>
      </c>
      <c r="I315" s="53">
        <f>SUM(J315:K315)</f>
        <v>0</v>
      </c>
      <c r="J315" s="53">
        <v>0</v>
      </c>
      <c r="K315" s="53">
        <v>0</v>
      </c>
      <c r="L315" s="53">
        <f t="shared" si="729"/>
        <v>0</v>
      </c>
      <c r="M315" s="53">
        <v>0</v>
      </c>
      <c r="N315" s="53">
        <v>0</v>
      </c>
      <c r="O315" s="53">
        <f t="shared" ref="O315:O316" si="732">SUM(P315:Q315)</f>
        <v>0</v>
      </c>
      <c r="P315" s="53">
        <v>0</v>
      </c>
      <c r="Q315" s="53">
        <v>0</v>
      </c>
      <c r="R315" s="53">
        <f t="shared" si="730"/>
        <v>0</v>
      </c>
      <c r="S315" s="53">
        <v>0</v>
      </c>
      <c r="T315" s="53">
        <v>0</v>
      </c>
      <c r="U315" s="53">
        <f t="shared" si="731"/>
        <v>0</v>
      </c>
      <c r="V315" s="53">
        <v>0</v>
      </c>
      <c r="W315" s="53">
        <v>0</v>
      </c>
    </row>
    <row r="316" spans="1:23" ht="22.5" customHeight="1" x14ac:dyDescent="0.4">
      <c r="A316" s="111"/>
      <c r="B316" s="114"/>
      <c r="C316" s="114"/>
      <c r="D316" s="120"/>
      <c r="E316" s="58" t="s">
        <v>27</v>
      </c>
      <c r="F316" s="53">
        <f>I316+L316</f>
        <v>12901.04</v>
      </c>
      <c r="G316" s="53">
        <f t="shared" si="721"/>
        <v>0</v>
      </c>
      <c r="H316" s="53">
        <f t="shared" si="722"/>
        <v>12901.04</v>
      </c>
      <c r="I316" s="53">
        <f>SUM(J316:K316)</f>
        <v>12901.04</v>
      </c>
      <c r="J316" s="53">
        <v>0</v>
      </c>
      <c r="K316" s="53">
        <v>12901.04</v>
      </c>
      <c r="L316" s="53">
        <f t="shared" si="729"/>
        <v>0</v>
      </c>
      <c r="M316" s="53">
        <v>0</v>
      </c>
      <c r="N316" s="53">
        <v>0</v>
      </c>
      <c r="O316" s="53">
        <f t="shared" si="732"/>
        <v>0</v>
      </c>
      <c r="P316" s="53">
        <v>0</v>
      </c>
      <c r="Q316" s="53">
        <v>0</v>
      </c>
      <c r="R316" s="53">
        <f t="shared" si="730"/>
        <v>0</v>
      </c>
      <c r="S316" s="53">
        <v>0</v>
      </c>
      <c r="T316" s="53">
        <v>0</v>
      </c>
      <c r="U316" s="53">
        <f t="shared" si="731"/>
        <v>0</v>
      </c>
      <c r="V316" s="53">
        <v>0</v>
      </c>
      <c r="W316" s="53">
        <v>0</v>
      </c>
    </row>
    <row r="317" spans="1:23" ht="22.5" customHeight="1" x14ac:dyDescent="0.4">
      <c r="A317" s="109">
        <f>'Характеристика объектов'!A71</f>
        <v>51</v>
      </c>
      <c r="B317" s="112" t="str">
        <f>'Характеристика объектов'!B71</f>
        <v>Лужское городское поселение</v>
      </c>
      <c r="C317" s="112" t="s">
        <v>419</v>
      </c>
      <c r="D317" s="117" t="s">
        <v>22</v>
      </c>
      <c r="E317" s="118"/>
      <c r="F317" s="53">
        <f>I317+L317+O317+R317+U317</f>
        <v>54166.7</v>
      </c>
      <c r="G317" s="53">
        <f t="shared" ref="G317:G321" si="733">J317+M317</f>
        <v>0</v>
      </c>
      <c r="H317" s="53">
        <f t="shared" ref="H317:H321" si="734">K317+N317</f>
        <v>54166.7</v>
      </c>
      <c r="I317" s="53">
        <f>SUM(I318:I321)</f>
        <v>0</v>
      </c>
      <c r="J317" s="53">
        <f t="shared" ref="J317" si="735">SUM(J318:J321)</f>
        <v>0</v>
      </c>
      <c r="K317" s="53">
        <f>SUM(K318:K321)</f>
        <v>0</v>
      </c>
      <c r="L317" s="53">
        <f>SUM(L318:L321)</f>
        <v>54166.7</v>
      </c>
      <c r="M317" s="53">
        <f t="shared" ref="M317:N317" si="736">SUM(M318:M321)</f>
        <v>0</v>
      </c>
      <c r="N317" s="53">
        <f t="shared" si="736"/>
        <v>54166.7</v>
      </c>
      <c r="O317" s="53">
        <f>SUM(O318:O321)</f>
        <v>0</v>
      </c>
      <c r="P317" s="53">
        <f t="shared" ref="P317" si="737">SUM(P318:P321)</f>
        <v>0</v>
      </c>
      <c r="Q317" s="53">
        <f>SUM(Q318:Q321)</f>
        <v>0</v>
      </c>
      <c r="R317" s="53">
        <f>SUM(R318:R321)</f>
        <v>0</v>
      </c>
      <c r="S317" s="53">
        <f t="shared" ref="S317:T317" si="738">SUM(S318:S321)</f>
        <v>0</v>
      </c>
      <c r="T317" s="53">
        <f t="shared" si="738"/>
        <v>0</v>
      </c>
      <c r="U317" s="53">
        <f>SUM(U318:U321)</f>
        <v>0</v>
      </c>
      <c r="V317" s="53">
        <f>SUM(V318:V321)</f>
        <v>0</v>
      </c>
      <c r="W317" s="53">
        <f t="shared" ref="W317" si="739">SUM(W318:W321)</f>
        <v>0</v>
      </c>
    </row>
    <row r="318" spans="1:23" ht="22.5" customHeight="1" x14ac:dyDescent="0.4">
      <c r="A318" s="110"/>
      <c r="B318" s="113"/>
      <c r="C318" s="113"/>
      <c r="D318" s="109" t="s">
        <v>293</v>
      </c>
      <c r="E318" s="58" t="s">
        <v>24</v>
      </c>
      <c r="F318" s="53">
        <f>I318+L318</f>
        <v>23020</v>
      </c>
      <c r="G318" s="53">
        <f t="shared" si="733"/>
        <v>0</v>
      </c>
      <c r="H318" s="53">
        <f t="shared" si="734"/>
        <v>23020</v>
      </c>
      <c r="I318" s="53">
        <f>SUM(J318:K318)</f>
        <v>0</v>
      </c>
      <c r="J318" s="53">
        <v>0</v>
      </c>
      <c r="K318" s="53">
        <v>0</v>
      </c>
      <c r="L318" s="53">
        <f>SUM(M318:N318)</f>
        <v>23020</v>
      </c>
      <c r="M318" s="53">
        <v>0</v>
      </c>
      <c r="N318" s="53">
        <v>23020</v>
      </c>
      <c r="O318" s="53">
        <f>SUM(P318:Q318)</f>
        <v>0</v>
      </c>
      <c r="P318" s="53">
        <v>0</v>
      </c>
      <c r="Q318" s="53">
        <v>0</v>
      </c>
      <c r="R318" s="53">
        <f>SUM(S318:T318)</f>
        <v>0</v>
      </c>
      <c r="S318" s="53">
        <v>0</v>
      </c>
      <c r="T318" s="53">
        <v>0</v>
      </c>
      <c r="U318" s="53">
        <f>SUM(V318:W318)</f>
        <v>0</v>
      </c>
      <c r="V318" s="53">
        <v>0</v>
      </c>
      <c r="W318" s="53">
        <v>0</v>
      </c>
    </row>
    <row r="319" spans="1:23" ht="22.5" customHeight="1" x14ac:dyDescent="0.4">
      <c r="A319" s="110"/>
      <c r="B319" s="113"/>
      <c r="C319" s="113"/>
      <c r="D319" s="119"/>
      <c r="E319" s="58" t="s">
        <v>25</v>
      </c>
      <c r="F319" s="53">
        <f t="shared" ref="F319:F320" si="740">I319+L319</f>
        <v>22117.25</v>
      </c>
      <c r="G319" s="53">
        <f t="shared" si="733"/>
        <v>0</v>
      </c>
      <c r="H319" s="53">
        <f t="shared" si="734"/>
        <v>22117.25</v>
      </c>
      <c r="I319" s="53">
        <f>SUM(J319:K319)</f>
        <v>0</v>
      </c>
      <c r="J319" s="53">
        <v>0</v>
      </c>
      <c r="K319" s="53">
        <v>0</v>
      </c>
      <c r="L319" s="53">
        <f t="shared" ref="L319:L321" si="741">SUM(M319:N319)</f>
        <v>22117.25</v>
      </c>
      <c r="M319" s="53">
        <v>0</v>
      </c>
      <c r="N319" s="53">
        <v>22117.25</v>
      </c>
      <c r="O319" s="53">
        <f>SUM(P319:Q319)</f>
        <v>0</v>
      </c>
      <c r="P319" s="53">
        <v>0</v>
      </c>
      <c r="Q319" s="53">
        <v>0</v>
      </c>
      <c r="R319" s="53">
        <f t="shared" ref="R319:R321" si="742">SUM(S319:T319)</f>
        <v>0</v>
      </c>
      <c r="S319" s="53">
        <v>0</v>
      </c>
      <c r="T319" s="53">
        <v>0</v>
      </c>
      <c r="U319" s="53">
        <f t="shared" ref="U319:U321" si="743">SUM(V319:W319)</f>
        <v>0</v>
      </c>
      <c r="V319" s="53">
        <v>0</v>
      </c>
      <c r="W319" s="53">
        <v>0</v>
      </c>
    </row>
    <row r="320" spans="1:23" ht="22.5" customHeight="1" x14ac:dyDescent="0.4">
      <c r="A320" s="110"/>
      <c r="B320" s="113"/>
      <c r="C320" s="113"/>
      <c r="D320" s="119"/>
      <c r="E320" s="58" t="s">
        <v>26</v>
      </c>
      <c r="F320" s="53">
        <f t="shared" si="740"/>
        <v>0</v>
      </c>
      <c r="G320" s="53">
        <f t="shared" si="733"/>
        <v>0</v>
      </c>
      <c r="H320" s="53">
        <f t="shared" si="734"/>
        <v>0</v>
      </c>
      <c r="I320" s="53">
        <f>SUM(J320:K320)</f>
        <v>0</v>
      </c>
      <c r="J320" s="53">
        <v>0</v>
      </c>
      <c r="K320" s="53">
        <v>0</v>
      </c>
      <c r="L320" s="53">
        <f t="shared" si="741"/>
        <v>0</v>
      </c>
      <c r="M320" s="53">
        <v>0</v>
      </c>
      <c r="N320" s="53">
        <v>0</v>
      </c>
      <c r="O320" s="53">
        <f t="shared" ref="O320:O321" si="744">SUM(P320:Q320)</f>
        <v>0</v>
      </c>
      <c r="P320" s="53">
        <v>0</v>
      </c>
      <c r="Q320" s="53">
        <v>0</v>
      </c>
      <c r="R320" s="53">
        <f t="shared" si="742"/>
        <v>0</v>
      </c>
      <c r="S320" s="53">
        <v>0</v>
      </c>
      <c r="T320" s="53">
        <v>0</v>
      </c>
      <c r="U320" s="53">
        <f t="shared" si="743"/>
        <v>0</v>
      </c>
      <c r="V320" s="53">
        <v>0</v>
      </c>
      <c r="W320" s="53">
        <v>0</v>
      </c>
    </row>
    <row r="321" spans="1:23" ht="22.5" customHeight="1" x14ac:dyDescent="0.4">
      <c r="A321" s="111"/>
      <c r="B321" s="114"/>
      <c r="C321" s="114"/>
      <c r="D321" s="120"/>
      <c r="E321" s="58" t="s">
        <v>27</v>
      </c>
      <c r="F321" s="53">
        <f>I321+L321</f>
        <v>9029.4500000000007</v>
      </c>
      <c r="G321" s="53">
        <f t="shared" si="733"/>
        <v>0</v>
      </c>
      <c r="H321" s="53">
        <f t="shared" si="734"/>
        <v>9029.4500000000007</v>
      </c>
      <c r="I321" s="53">
        <f>SUM(J321:K321)</f>
        <v>0</v>
      </c>
      <c r="J321" s="53">
        <v>0</v>
      </c>
      <c r="K321" s="53">
        <v>0</v>
      </c>
      <c r="L321" s="53">
        <f t="shared" si="741"/>
        <v>9029.4500000000007</v>
      </c>
      <c r="M321" s="53">
        <v>0</v>
      </c>
      <c r="N321" s="53">
        <v>9029.4500000000007</v>
      </c>
      <c r="O321" s="53">
        <f t="shared" si="744"/>
        <v>0</v>
      </c>
      <c r="P321" s="53">
        <v>0</v>
      </c>
      <c r="Q321" s="53">
        <v>0</v>
      </c>
      <c r="R321" s="53">
        <f t="shared" si="742"/>
        <v>0</v>
      </c>
      <c r="S321" s="53">
        <v>0</v>
      </c>
      <c r="T321" s="53">
        <v>0</v>
      </c>
      <c r="U321" s="53">
        <f t="shared" si="743"/>
        <v>0</v>
      </c>
      <c r="V321" s="53">
        <v>0</v>
      </c>
      <c r="W321" s="53">
        <v>0</v>
      </c>
    </row>
    <row r="322" spans="1:23" ht="21" customHeight="1" x14ac:dyDescent="0.4">
      <c r="A322" s="109">
        <f>'Характеристика объектов'!A72</f>
        <v>52</v>
      </c>
      <c r="B322" s="112" t="str">
        <f>'Характеристика объектов'!B72</f>
        <v>Оредежское сельское поселение</v>
      </c>
      <c r="C322" s="112" t="str">
        <f>'Характеристика объектов'!C72</f>
        <v>Капитальный ремонт участка водопроводной Ду 100 мм сети по адресу: 
п. Тесово-4</v>
      </c>
      <c r="D322" s="117" t="s">
        <v>22</v>
      </c>
      <c r="E322" s="118"/>
      <c r="F322" s="53">
        <f>I322+L322+O322+R322+U322</f>
        <v>78000.3</v>
      </c>
      <c r="G322" s="53">
        <f t="shared" ref="G322:G324" si="745">J322+M322</f>
        <v>0</v>
      </c>
      <c r="H322" s="53">
        <f t="shared" ref="H322:H324" si="746">K322+N322</f>
        <v>78000.3</v>
      </c>
      <c r="I322" s="53">
        <f>SUM(I323:I326)</f>
        <v>65962.650000000009</v>
      </c>
      <c r="J322" s="53">
        <f t="shared" ref="J322:K322" si="747">SUM(J323:J326)</f>
        <v>0</v>
      </c>
      <c r="K322" s="53">
        <f t="shared" si="747"/>
        <v>65962.650000000009</v>
      </c>
      <c r="L322" s="53">
        <f>SUM(L323:L326)</f>
        <v>12037.649999999998</v>
      </c>
      <c r="M322" s="53">
        <f t="shared" ref="M322:N322" si="748">SUM(M323:M326)</f>
        <v>0</v>
      </c>
      <c r="N322" s="53">
        <f t="shared" si="748"/>
        <v>12037.649999999998</v>
      </c>
      <c r="O322" s="53">
        <f>SUM(O323:O326)</f>
        <v>0</v>
      </c>
      <c r="P322" s="53">
        <f t="shared" ref="P322" si="749">SUM(P323:P326)</f>
        <v>0</v>
      </c>
      <c r="Q322" s="53">
        <f>SUM(Q323:Q326)</f>
        <v>0</v>
      </c>
      <c r="R322" s="53">
        <f>SUM(R323:R326)</f>
        <v>0</v>
      </c>
      <c r="S322" s="53">
        <f t="shared" ref="S322:T322" si="750">SUM(S323:S326)</f>
        <v>0</v>
      </c>
      <c r="T322" s="53">
        <f t="shared" si="750"/>
        <v>0</v>
      </c>
      <c r="U322" s="53">
        <f>SUM(U323:U326)</f>
        <v>0</v>
      </c>
      <c r="V322" s="53">
        <f>SUM(V323:V326)</f>
        <v>0</v>
      </c>
      <c r="W322" s="53">
        <f t="shared" ref="W322" si="751">SUM(W323:W326)</f>
        <v>0</v>
      </c>
    </row>
    <row r="323" spans="1:23" ht="21" customHeight="1" x14ac:dyDescent="0.4">
      <c r="A323" s="110"/>
      <c r="B323" s="113"/>
      <c r="C323" s="113"/>
      <c r="D323" s="109" t="s">
        <v>293</v>
      </c>
      <c r="E323" s="58" t="s">
        <v>24</v>
      </c>
      <c r="F323" s="53">
        <f t="shared" ref="F323:F324" si="752">I323+L323</f>
        <v>33150</v>
      </c>
      <c r="G323" s="53">
        <f t="shared" si="745"/>
        <v>0</v>
      </c>
      <c r="H323" s="53">
        <f t="shared" si="746"/>
        <v>33150</v>
      </c>
      <c r="I323" s="53">
        <f>SUM(J323:K323)</f>
        <v>28034</v>
      </c>
      <c r="J323" s="53">
        <v>0</v>
      </c>
      <c r="K323" s="53">
        <v>28034</v>
      </c>
      <c r="L323" s="53">
        <f>SUM(M323:N323)</f>
        <v>5116</v>
      </c>
      <c r="M323" s="53">
        <v>0</v>
      </c>
      <c r="N323" s="53">
        <v>5116</v>
      </c>
      <c r="O323" s="53">
        <f>SUM(P323:Q323)</f>
        <v>0</v>
      </c>
      <c r="P323" s="53">
        <v>0</v>
      </c>
      <c r="Q323" s="53">
        <v>0</v>
      </c>
      <c r="R323" s="53">
        <f>SUM(S323:T323)</f>
        <v>0</v>
      </c>
      <c r="S323" s="53">
        <v>0</v>
      </c>
      <c r="T323" s="53">
        <v>0</v>
      </c>
      <c r="U323" s="53">
        <f>SUM(V323:W323)</f>
        <v>0</v>
      </c>
      <c r="V323" s="53">
        <v>0</v>
      </c>
      <c r="W323" s="53">
        <v>0</v>
      </c>
    </row>
    <row r="324" spans="1:23" ht="21" customHeight="1" x14ac:dyDescent="0.4">
      <c r="A324" s="110"/>
      <c r="B324" s="113"/>
      <c r="C324" s="113"/>
      <c r="D324" s="119"/>
      <c r="E324" s="58" t="s">
        <v>25</v>
      </c>
      <c r="F324" s="53">
        <f t="shared" si="752"/>
        <v>31368.69</v>
      </c>
      <c r="G324" s="53">
        <f t="shared" si="745"/>
        <v>0</v>
      </c>
      <c r="H324" s="53">
        <f t="shared" si="746"/>
        <v>31368.69</v>
      </c>
      <c r="I324" s="53">
        <f>SUM(J324:K324)</f>
        <v>26415.66</v>
      </c>
      <c r="J324" s="53">
        <v>0</v>
      </c>
      <c r="K324" s="53">
        <v>26415.66</v>
      </c>
      <c r="L324" s="53">
        <f t="shared" ref="L324:L326" si="753">SUM(M324:N324)</f>
        <v>4953.03</v>
      </c>
      <c r="M324" s="53">
        <v>0</v>
      </c>
      <c r="N324" s="53">
        <v>4953.03</v>
      </c>
      <c r="O324" s="53">
        <f>SUM(P324:Q324)</f>
        <v>0</v>
      </c>
      <c r="P324" s="53">
        <v>0</v>
      </c>
      <c r="Q324" s="53">
        <v>0</v>
      </c>
      <c r="R324" s="53">
        <f t="shared" ref="R324:R326" si="754">SUM(S324:T324)</f>
        <v>0</v>
      </c>
      <c r="S324" s="53">
        <v>0</v>
      </c>
      <c r="T324" s="53">
        <v>0</v>
      </c>
      <c r="U324" s="53">
        <f t="shared" ref="U324:U326" si="755">SUM(V324:W324)</f>
        <v>0</v>
      </c>
      <c r="V324" s="53">
        <v>0</v>
      </c>
      <c r="W324" s="53">
        <v>0</v>
      </c>
    </row>
    <row r="325" spans="1:23" ht="21" customHeight="1" x14ac:dyDescent="0.4">
      <c r="A325" s="110"/>
      <c r="B325" s="113"/>
      <c r="C325" s="113"/>
      <c r="D325" s="119"/>
      <c r="E325" s="58" t="s">
        <v>26</v>
      </c>
      <c r="F325" s="53">
        <f t="shared" ref="F325:F326" si="756">I325+L325</f>
        <v>0</v>
      </c>
      <c r="G325" s="53">
        <f t="shared" ref="G325:G326" si="757">J325+M325</f>
        <v>0</v>
      </c>
      <c r="H325" s="53">
        <f t="shared" ref="H325:H326" si="758">K325+N325</f>
        <v>0</v>
      </c>
      <c r="I325" s="53">
        <f t="shared" ref="I325:I326" si="759">SUM(J325:K325)</f>
        <v>0</v>
      </c>
      <c r="J325" s="53">
        <v>0</v>
      </c>
      <c r="K325" s="53">
        <v>0</v>
      </c>
      <c r="L325" s="53">
        <f t="shared" si="753"/>
        <v>0</v>
      </c>
      <c r="M325" s="53">
        <v>0</v>
      </c>
      <c r="N325" s="53">
        <v>0</v>
      </c>
      <c r="O325" s="53">
        <f t="shared" ref="O325:O326" si="760">SUM(P325:Q325)</f>
        <v>0</v>
      </c>
      <c r="P325" s="53">
        <v>0</v>
      </c>
      <c r="Q325" s="53">
        <v>0</v>
      </c>
      <c r="R325" s="53">
        <f t="shared" si="754"/>
        <v>0</v>
      </c>
      <c r="S325" s="53">
        <v>0</v>
      </c>
      <c r="T325" s="53">
        <v>0</v>
      </c>
      <c r="U325" s="53">
        <f t="shared" si="755"/>
        <v>0</v>
      </c>
      <c r="V325" s="53">
        <v>0</v>
      </c>
      <c r="W325" s="53">
        <v>0</v>
      </c>
    </row>
    <row r="326" spans="1:23" ht="21" customHeight="1" x14ac:dyDescent="0.4">
      <c r="A326" s="111"/>
      <c r="B326" s="114"/>
      <c r="C326" s="114"/>
      <c r="D326" s="120"/>
      <c r="E326" s="58" t="s">
        <v>27</v>
      </c>
      <c r="F326" s="53">
        <f t="shared" si="756"/>
        <v>13481.61</v>
      </c>
      <c r="G326" s="53">
        <f t="shared" si="757"/>
        <v>0</v>
      </c>
      <c r="H326" s="53">
        <f t="shared" si="758"/>
        <v>13481.61</v>
      </c>
      <c r="I326" s="53">
        <f t="shared" si="759"/>
        <v>11512.99</v>
      </c>
      <c r="J326" s="53">
        <v>0</v>
      </c>
      <c r="K326" s="53">
        <v>11512.99</v>
      </c>
      <c r="L326" s="53">
        <f t="shared" si="753"/>
        <v>1968.62</v>
      </c>
      <c r="M326" s="53">
        <v>0</v>
      </c>
      <c r="N326" s="53">
        <v>1968.62</v>
      </c>
      <c r="O326" s="53">
        <f t="shared" si="760"/>
        <v>0</v>
      </c>
      <c r="P326" s="53">
        <v>0</v>
      </c>
      <c r="Q326" s="53">
        <v>0</v>
      </c>
      <c r="R326" s="53">
        <f t="shared" si="754"/>
        <v>0</v>
      </c>
      <c r="S326" s="53">
        <v>0</v>
      </c>
      <c r="T326" s="53">
        <v>0</v>
      </c>
      <c r="U326" s="53">
        <f t="shared" si="755"/>
        <v>0</v>
      </c>
      <c r="V326" s="53">
        <v>0</v>
      </c>
      <c r="W326" s="53">
        <v>0</v>
      </c>
    </row>
    <row r="327" spans="1:23" ht="22.5" customHeight="1" x14ac:dyDescent="0.4">
      <c r="A327" s="109">
        <f>'Характеристика объектов'!A73</f>
        <v>53</v>
      </c>
      <c r="B327" s="112" t="str">
        <f>'Характеристика объектов'!B73</f>
        <v>Осьминское сельское поселение</v>
      </c>
      <c r="C327" s="112" t="str">
        <f>'Характеристика объектов'!C73</f>
        <v>Капитальный ремонт водопроводных сетей по адресу: Ленинградская область, Лужский район, д. Рель</v>
      </c>
      <c r="D327" s="117" t="s">
        <v>22</v>
      </c>
      <c r="E327" s="118"/>
      <c r="F327" s="53">
        <f>I327+L327+O327+R327+U327</f>
        <v>26309.54</v>
      </c>
      <c r="G327" s="53">
        <f t="shared" ref="G327:G334" si="761">J327+M327</f>
        <v>0</v>
      </c>
      <c r="H327" s="53">
        <f t="shared" ref="H327:H334" si="762">K327+N327</f>
        <v>26309.54</v>
      </c>
      <c r="I327" s="53">
        <f>SUM(I328:I331)</f>
        <v>0</v>
      </c>
      <c r="J327" s="53">
        <f t="shared" ref="J327" si="763">SUM(J328:J331)</f>
        <v>0</v>
      </c>
      <c r="K327" s="53">
        <f>SUM(K328:K331)</f>
        <v>0</v>
      </c>
      <c r="L327" s="53">
        <f>SUM(L328:L331)</f>
        <v>26309.54</v>
      </c>
      <c r="M327" s="53">
        <f t="shared" ref="M327:N327" si="764">SUM(M328:M331)</f>
        <v>0</v>
      </c>
      <c r="N327" s="53">
        <f t="shared" si="764"/>
        <v>26309.54</v>
      </c>
      <c r="O327" s="53">
        <f>SUM(O328:O331)</f>
        <v>0</v>
      </c>
      <c r="P327" s="53">
        <f t="shared" ref="P327" si="765">SUM(P328:P331)</f>
        <v>0</v>
      </c>
      <c r="Q327" s="53">
        <f>SUM(Q328:Q331)</f>
        <v>0</v>
      </c>
      <c r="R327" s="53">
        <f>SUM(R328:R331)</f>
        <v>0</v>
      </c>
      <c r="S327" s="53">
        <f t="shared" ref="S327:T327" si="766">SUM(S328:S331)</f>
        <v>0</v>
      </c>
      <c r="T327" s="53">
        <f t="shared" si="766"/>
        <v>0</v>
      </c>
      <c r="U327" s="53">
        <f>SUM(U328:U331)</f>
        <v>0</v>
      </c>
      <c r="V327" s="53">
        <f>SUM(V328:V331)</f>
        <v>0</v>
      </c>
      <c r="W327" s="53">
        <f t="shared" ref="W327" si="767">SUM(W328:W331)</f>
        <v>0</v>
      </c>
    </row>
    <row r="328" spans="1:23" ht="22.5" customHeight="1" x14ac:dyDescent="0.4">
      <c r="A328" s="110"/>
      <c r="B328" s="113"/>
      <c r="C328" s="113"/>
      <c r="D328" s="109" t="s">
        <v>293</v>
      </c>
      <c r="E328" s="58" t="s">
        <v>24</v>
      </c>
      <c r="F328" s="53">
        <f>I328+L328</f>
        <v>11181</v>
      </c>
      <c r="G328" s="53">
        <f t="shared" si="761"/>
        <v>0</v>
      </c>
      <c r="H328" s="53">
        <f t="shared" si="762"/>
        <v>11181</v>
      </c>
      <c r="I328" s="53">
        <f>SUM(J328:K328)</f>
        <v>0</v>
      </c>
      <c r="J328" s="53">
        <v>0</v>
      </c>
      <c r="K328" s="53"/>
      <c r="L328" s="53">
        <f>SUM(M328:N328)</f>
        <v>11181</v>
      </c>
      <c r="M328" s="53">
        <v>0</v>
      </c>
      <c r="N328" s="53">
        <v>11181</v>
      </c>
      <c r="O328" s="53">
        <f>SUM(P328:Q328)</f>
        <v>0</v>
      </c>
      <c r="P328" s="53">
        <v>0</v>
      </c>
      <c r="Q328" s="53">
        <v>0</v>
      </c>
      <c r="R328" s="53">
        <f>SUM(S328:T328)</f>
        <v>0</v>
      </c>
      <c r="S328" s="53">
        <v>0</v>
      </c>
      <c r="T328" s="53">
        <v>0</v>
      </c>
      <c r="U328" s="53">
        <f>SUM(V328:W328)</f>
        <v>0</v>
      </c>
      <c r="V328" s="53">
        <v>0</v>
      </c>
      <c r="W328" s="53">
        <v>0</v>
      </c>
    </row>
    <row r="329" spans="1:23" ht="22.5" customHeight="1" x14ac:dyDescent="0.4">
      <c r="A329" s="110"/>
      <c r="B329" s="113"/>
      <c r="C329" s="113"/>
      <c r="D329" s="119"/>
      <c r="E329" s="58" t="s">
        <v>25</v>
      </c>
      <c r="F329" s="53">
        <f t="shared" ref="F329:F330" si="768">I329+L329</f>
        <v>10742.53</v>
      </c>
      <c r="G329" s="53">
        <f t="shared" si="761"/>
        <v>0</v>
      </c>
      <c r="H329" s="53">
        <f t="shared" si="762"/>
        <v>10742.53</v>
      </c>
      <c r="I329" s="53">
        <f>SUM(J329:K329)</f>
        <v>0</v>
      </c>
      <c r="J329" s="53">
        <v>0</v>
      </c>
      <c r="K329" s="53"/>
      <c r="L329" s="53">
        <f t="shared" ref="L329:L331" si="769">SUM(M329:N329)</f>
        <v>10742.53</v>
      </c>
      <c r="M329" s="53">
        <v>0</v>
      </c>
      <c r="N329" s="53">
        <v>10742.53</v>
      </c>
      <c r="O329" s="53">
        <f>SUM(P329:Q329)</f>
        <v>0</v>
      </c>
      <c r="P329" s="53">
        <v>0</v>
      </c>
      <c r="Q329" s="53">
        <v>0</v>
      </c>
      <c r="R329" s="53">
        <f t="shared" ref="R329:R331" si="770">SUM(S329:T329)</f>
        <v>0</v>
      </c>
      <c r="S329" s="53">
        <v>0</v>
      </c>
      <c r="T329" s="53">
        <v>0</v>
      </c>
      <c r="U329" s="53">
        <f t="shared" ref="U329:U331" si="771">SUM(V329:W329)</f>
        <v>0</v>
      </c>
      <c r="V329" s="53">
        <v>0</v>
      </c>
      <c r="W329" s="53">
        <v>0</v>
      </c>
    </row>
    <row r="330" spans="1:23" ht="22.5" customHeight="1" x14ac:dyDescent="0.4">
      <c r="A330" s="110"/>
      <c r="B330" s="113"/>
      <c r="C330" s="113"/>
      <c r="D330" s="119"/>
      <c r="E330" s="58" t="s">
        <v>26</v>
      </c>
      <c r="F330" s="53">
        <f t="shared" si="768"/>
        <v>0</v>
      </c>
      <c r="G330" s="53">
        <f t="shared" si="761"/>
        <v>0</v>
      </c>
      <c r="H330" s="53">
        <f t="shared" si="762"/>
        <v>0</v>
      </c>
      <c r="I330" s="53">
        <f>SUM(J330:K330)</f>
        <v>0</v>
      </c>
      <c r="J330" s="53">
        <v>0</v>
      </c>
      <c r="K330" s="53"/>
      <c r="L330" s="53">
        <f t="shared" si="769"/>
        <v>0</v>
      </c>
      <c r="M330" s="53">
        <v>0</v>
      </c>
      <c r="N330" s="53">
        <v>0</v>
      </c>
      <c r="O330" s="53">
        <f t="shared" ref="O330:O331" si="772">SUM(P330:Q330)</f>
        <v>0</v>
      </c>
      <c r="P330" s="53">
        <v>0</v>
      </c>
      <c r="Q330" s="53">
        <v>0</v>
      </c>
      <c r="R330" s="53">
        <f t="shared" si="770"/>
        <v>0</v>
      </c>
      <c r="S330" s="53">
        <v>0</v>
      </c>
      <c r="T330" s="53">
        <v>0</v>
      </c>
      <c r="U330" s="53">
        <f t="shared" si="771"/>
        <v>0</v>
      </c>
      <c r="V330" s="53">
        <v>0</v>
      </c>
      <c r="W330" s="53">
        <v>0</v>
      </c>
    </row>
    <row r="331" spans="1:23" ht="22.5" customHeight="1" x14ac:dyDescent="0.4">
      <c r="A331" s="111"/>
      <c r="B331" s="114"/>
      <c r="C331" s="114"/>
      <c r="D331" s="120"/>
      <c r="E331" s="58" t="s">
        <v>27</v>
      </c>
      <c r="F331" s="53">
        <f>I331+L331</f>
        <v>4386.01</v>
      </c>
      <c r="G331" s="53">
        <f t="shared" si="761"/>
        <v>0</v>
      </c>
      <c r="H331" s="53">
        <f t="shared" si="762"/>
        <v>4386.01</v>
      </c>
      <c r="I331" s="53">
        <f>SUM(J331:K331)</f>
        <v>0</v>
      </c>
      <c r="J331" s="53">
        <v>0</v>
      </c>
      <c r="K331" s="53"/>
      <c r="L331" s="53">
        <f t="shared" si="769"/>
        <v>4386.01</v>
      </c>
      <c r="M331" s="53">
        <v>0</v>
      </c>
      <c r="N331" s="53">
        <v>4386.01</v>
      </c>
      <c r="O331" s="53">
        <f t="shared" si="772"/>
        <v>0</v>
      </c>
      <c r="P331" s="53">
        <v>0</v>
      </c>
      <c r="Q331" s="53">
        <v>0</v>
      </c>
      <c r="R331" s="53">
        <f t="shared" si="770"/>
        <v>0</v>
      </c>
      <c r="S331" s="53">
        <v>0</v>
      </c>
      <c r="T331" s="53">
        <v>0</v>
      </c>
      <c r="U331" s="53">
        <f t="shared" si="771"/>
        <v>0</v>
      </c>
      <c r="V331" s="53">
        <v>0</v>
      </c>
      <c r="W331" s="53">
        <v>0</v>
      </c>
    </row>
    <row r="332" spans="1:23" ht="21" customHeight="1" x14ac:dyDescent="0.4">
      <c r="A332" s="109">
        <f>'Характеристика объектов'!A74</f>
        <v>54</v>
      </c>
      <c r="B332" s="112" t="str">
        <f>'Характеристика объектов'!B74</f>
        <v>Осьминское сельское поселение</v>
      </c>
      <c r="C332" s="112" t="str">
        <f>'Характеристика объектов'!C74</f>
        <v>Капитальный ремонт  водопроводных сетей по адресу: Ленинградская область, Лужский район, п. Осьмино</v>
      </c>
      <c r="D332" s="117" t="s">
        <v>22</v>
      </c>
      <c r="E332" s="118"/>
      <c r="F332" s="53">
        <f>I332+L332+O332+R332+U332</f>
        <v>13928.580000000002</v>
      </c>
      <c r="G332" s="53">
        <f t="shared" si="761"/>
        <v>0</v>
      </c>
      <c r="H332" s="53">
        <f t="shared" si="762"/>
        <v>13928.580000000002</v>
      </c>
      <c r="I332" s="53">
        <f>SUM(I333:I336)</f>
        <v>0</v>
      </c>
      <c r="J332" s="53">
        <f t="shared" ref="J332:K332" si="773">SUM(J333:J336)</f>
        <v>0</v>
      </c>
      <c r="K332" s="53">
        <f t="shared" si="773"/>
        <v>0</v>
      </c>
      <c r="L332" s="53">
        <f>SUM(L333:L336)</f>
        <v>13928.580000000002</v>
      </c>
      <c r="M332" s="53">
        <f t="shared" ref="M332:N332" si="774">SUM(M333:M336)</f>
        <v>0</v>
      </c>
      <c r="N332" s="53">
        <f t="shared" si="774"/>
        <v>13928.580000000002</v>
      </c>
      <c r="O332" s="53">
        <f>SUM(O333:O336)</f>
        <v>0</v>
      </c>
      <c r="P332" s="53">
        <f t="shared" ref="P332" si="775">SUM(P333:P336)</f>
        <v>0</v>
      </c>
      <c r="Q332" s="53">
        <f>SUM(Q333:Q336)</f>
        <v>0</v>
      </c>
      <c r="R332" s="53">
        <f>SUM(R333:R336)</f>
        <v>0</v>
      </c>
      <c r="S332" s="53">
        <f t="shared" ref="S332:T332" si="776">SUM(S333:S336)</f>
        <v>0</v>
      </c>
      <c r="T332" s="53">
        <f t="shared" si="776"/>
        <v>0</v>
      </c>
      <c r="U332" s="53">
        <f>SUM(U333:U336)</f>
        <v>0</v>
      </c>
      <c r="V332" s="53">
        <f>SUM(V333:V336)</f>
        <v>0</v>
      </c>
      <c r="W332" s="53">
        <f t="shared" ref="W332" si="777">SUM(W333:W336)</f>
        <v>0</v>
      </c>
    </row>
    <row r="333" spans="1:23" ht="21" customHeight="1" x14ac:dyDescent="0.4">
      <c r="A333" s="110"/>
      <c r="B333" s="113"/>
      <c r="C333" s="113"/>
      <c r="D333" s="109" t="s">
        <v>293</v>
      </c>
      <c r="E333" s="58" t="s">
        <v>24</v>
      </c>
      <c r="F333" s="53">
        <f t="shared" ref="F333:F334" si="778">I333+L333</f>
        <v>5919</v>
      </c>
      <c r="G333" s="53">
        <f t="shared" si="761"/>
        <v>0</v>
      </c>
      <c r="H333" s="53">
        <f t="shared" si="762"/>
        <v>5919</v>
      </c>
      <c r="I333" s="53">
        <f>SUM(J333:K333)</f>
        <v>0</v>
      </c>
      <c r="J333" s="53">
        <v>0</v>
      </c>
      <c r="K333" s="53">
        <v>0</v>
      </c>
      <c r="L333" s="53">
        <f>SUM(M333:N333)</f>
        <v>5919</v>
      </c>
      <c r="M333" s="53">
        <v>0</v>
      </c>
      <c r="N333" s="53">
        <v>5919</v>
      </c>
      <c r="O333" s="53">
        <f>SUM(P333:Q333)</f>
        <v>0</v>
      </c>
      <c r="P333" s="53">
        <v>0</v>
      </c>
      <c r="Q333" s="53">
        <v>0</v>
      </c>
      <c r="R333" s="53">
        <f>SUM(S333:T333)</f>
        <v>0</v>
      </c>
      <c r="S333" s="53">
        <v>0</v>
      </c>
      <c r="T333" s="53">
        <v>0</v>
      </c>
      <c r="U333" s="53">
        <f>SUM(V333:W333)</f>
        <v>0</v>
      </c>
      <c r="V333" s="53">
        <v>0</v>
      </c>
      <c r="W333" s="53">
        <v>0</v>
      </c>
    </row>
    <row r="334" spans="1:23" ht="21" customHeight="1" x14ac:dyDescent="0.4">
      <c r="A334" s="110"/>
      <c r="B334" s="113"/>
      <c r="C334" s="113"/>
      <c r="D334" s="119"/>
      <c r="E334" s="58" t="s">
        <v>25</v>
      </c>
      <c r="F334" s="53">
        <f t="shared" si="778"/>
        <v>5686.88</v>
      </c>
      <c r="G334" s="53">
        <f t="shared" si="761"/>
        <v>0</v>
      </c>
      <c r="H334" s="53">
        <f t="shared" si="762"/>
        <v>5686.88</v>
      </c>
      <c r="I334" s="53">
        <f>SUM(J334:K334)</f>
        <v>0</v>
      </c>
      <c r="J334" s="53">
        <v>0</v>
      </c>
      <c r="K334" s="53">
        <v>0</v>
      </c>
      <c r="L334" s="53">
        <f t="shared" ref="L334:L336" si="779">SUM(M334:N334)</f>
        <v>5686.88</v>
      </c>
      <c r="M334" s="53">
        <v>0</v>
      </c>
      <c r="N334" s="53">
        <v>5686.88</v>
      </c>
      <c r="O334" s="53">
        <f>SUM(P334:Q334)</f>
        <v>0</v>
      </c>
      <c r="P334" s="53">
        <v>0</v>
      </c>
      <c r="Q334" s="53">
        <v>0</v>
      </c>
      <c r="R334" s="53">
        <f t="shared" ref="R334:R336" si="780">SUM(S334:T334)</f>
        <v>0</v>
      </c>
      <c r="S334" s="53">
        <v>0</v>
      </c>
      <c r="T334" s="53">
        <v>0</v>
      </c>
      <c r="U334" s="53">
        <f t="shared" ref="U334:U336" si="781">SUM(V334:W334)</f>
        <v>0</v>
      </c>
      <c r="V334" s="53">
        <v>0</v>
      </c>
      <c r="W334" s="53">
        <v>0</v>
      </c>
    </row>
    <row r="335" spans="1:23" ht="21" customHeight="1" x14ac:dyDescent="0.4">
      <c r="A335" s="110"/>
      <c r="B335" s="113"/>
      <c r="C335" s="113"/>
      <c r="D335" s="119"/>
      <c r="E335" s="58" t="s">
        <v>26</v>
      </c>
      <c r="F335" s="53">
        <f t="shared" ref="F335:F336" si="782">I335+L335</f>
        <v>0</v>
      </c>
      <c r="G335" s="53">
        <f t="shared" ref="G335:G336" si="783">J335+M335</f>
        <v>0</v>
      </c>
      <c r="H335" s="53">
        <f t="shared" ref="H335:H336" si="784">K335+N335</f>
        <v>0</v>
      </c>
      <c r="I335" s="53">
        <f t="shared" ref="I335" si="785">SUM(J335:K335)</f>
        <v>0</v>
      </c>
      <c r="J335" s="53">
        <v>0</v>
      </c>
      <c r="K335" s="53">
        <v>0</v>
      </c>
      <c r="L335" s="53">
        <f t="shared" si="779"/>
        <v>0</v>
      </c>
      <c r="M335" s="53">
        <v>0</v>
      </c>
      <c r="N335" s="53">
        <v>0</v>
      </c>
      <c r="O335" s="53">
        <f t="shared" ref="O335:O336" si="786">SUM(P335:Q335)</f>
        <v>0</v>
      </c>
      <c r="P335" s="53">
        <v>0</v>
      </c>
      <c r="Q335" s="53">
        <v>0</v>
      </c>
      <c r="R335" s="53">
        <f t="shared" si="780"/>
        <v>0</v>
      </c>
      <c r="S335" s="53">
        <v>0</v>
      </c>
      <c r="T335" s="53">
        <v>0</v>
      </c>
      <c r="U335" s="53">
        <f t="shared" si="781"/>
        <v>0</v>
      </c>
      <c r="V335" s="53">
        <v>0</v>
      </c>
      <c r="W335" s="53">
        <v>0</v>
      </c>
    </row>
    <row r="336" spans="1:23" ht="21" customHeight="1" x14ac:dyDescent="0.4">
      <c r="A336" s="111"/>
      <c r="B336" s="114"/>
      <c r="C336" s="114"/>
      <c r="D336" s="120"/>
      <c r="E336" s="58" t="s">
        <v>27</v>
      </c>
      <c r="F336" s="53">
        <f t="shared" si="782"/>
        <v>2322.6999999999998</v>
      </c>
      <c r="G336" s="53">
        <f t="shared" si="783"/>
        <v>0</v>
      </c>
      <c r="H336" s="53">
        <f t="shared" si="784"/>
        <v>2322.6999999999998</v>
      </c>
      <c r="I336" s="53">
        <v>0</v>
      </c>
      <c r="J336" s="53">
        <v>0</v>
      </c>
      <c r="K336" s="53">
        <v>0</v>
      </c>
      <c r="L336" s="53">
        <f t="shared" si="779"/>
        <v>2322.6999999999998</v>
      </c>
      <c r="M336" s="53">
        <v>0</v>
      </c>
      <c r="N336" s="53">
        <v>2322.6999999999998</v>
      </c>
      <c r="O336" s="53">
        <f t="shared" si="786"/>
        <v>0</v>
      </c>
      <c r="P336" s="53">
        <v>0</v>
      </c>
      <c r="Q336" s="53">
        <v>0</v>
      </c>
      <c r="R336" s="53">
        <f t="shared" si="780"/>
        <v>0</v>
      </c>
      <c r="S336" s="53">
        <v>0</v>
      </c>
      <c r="T336" s="53">
        <v>0</v>
      </c>
      <c r="U336" s="53">
        <f t="shared" si="781"/>
        <v>0</v>
      </c>
      <c r="V336" s="53">
        <v>0</v>
      </c>
      <c r="W336" s="53">
        <v>0</v>
      </c>
    </row>
    <row r="337" spans="1:23" ht="21" customHeight="1" x14ac:dyDescent="0.4">
      <c r="A337" s="109">
        <f>'Характеристика объектов'!A75</f>
        <v>55</v>
      </c>
      <c r="B337" s="112" t="str">
        <f>'Характеристика объектов'!B75</f>
        <v>Ретюнское сельское поселение</v>
      </c>
      <c r="C337" s="112" t="str">
        <f>'Характеристика объектов'!C75</f>
        <v>Капитальный ремонт  водопроводных сетей по адресу: Ленинградская область, Лужский район, д. Ретюнь</v>
      </c>
      <c r="D337" s="117" t="s">
        <v>22</v>
      </c>
      <c r="E337" s="118"/>
      <c r="F337" s="53">
        <f>I337+L337+O337+R337+U337</f>
        <v>21666.68</v>
      </c>
      <c r="G337" s="53">
        <f t="shared" ref="G337:G344" si="787">J337+M337</f>
        <v>0</v>
      </c>
      <c r="H337" s="53">
        <f t="shared" ref="H337:H344" si="788">K337+N337</f>
        <v>21666.68</v>
      </c>
      <c r="I337" s="53">
        <f>SUM(I338:I341)</f>
        <v>0</v>
      </c>
      <c r="J337" s="53">
        <f t="shared" ref="J337" si="789">SUM(J338:J341)</f>
        <v>0</v>
      </c>
      <c r="K337" s="53">
        <f>SUM(K338:K341)</f>
        <v>0</v>
      </c>
      <c r="L337" s="53">
        <f>SUM(L338:L341)</f>
        <v>21666.68</v>
      </c>
      <c r="M337" s="53">
        <f t="shared" ref="M337:N337" si="790">SUM(M338:M341)</f>
        <v>0</v>
      </c>
      <c r="N337" s="53">
        <f t="shared" si="790"/>
        <v>21666.68</v>
      </c>
      <c r="O337" s="53">
        <f>SUM(O338:O341)</f>
        <v>0</v>
      </c>
      <c r="P337" s="53">
        <f t="shared" ref="P337" si="791">SUM(P338:P341)</f>
        <v>0</v>
      </c>
      <c r="Q337" s="53">
        <f>SUM(Q338:Q341)</f>
        <v>0</v>
      </c>
      <c r="R337" s="53">
        <f>SUM(R338:R341)</f>
        <v>0</v>
      </c>
      <c r="S337" s="53">
        <f t="shared" ref="S337:T337" si="792">SUM(S338:S341)</f>
        <v>0</v>
      </c>
      <c r="T337" s="53">
        <f t="shared" si="792"/>
        <v>0</v>
      </c>
      <c r="U337" s="53">
        <f>SUM(U338:U341)</f>
        <v>0</v>
      </c>
      <c r="V337" s="53">
        <f>SUM(V338:V341)</f>
        <v>0</v>
      </c>
      <c r="W337" s="53">
        <f t="shared" ref="W337" si="793">SUM(W338:W341)</f>
        <v>0</v>
      </c>
    </row>
    <row r="338" spans="1:23" ht="21" customHeight="1" x14ac:dyDescent="0.4">
      <c r="A338" s="110"/>
      <c r="B338" s="113"/>
      <c r="C338" s="113"/>
      <c r="D338" s="109" t="s">
        <v>293</v>
      </c>
      <c r="E338" s="58" t="s">
        <v>24</v>
      </c>
      <c r="F338" s="53">
        <f>I338+L338</f>
        <v>9208</v>
      </c>
      <c r="G338" s="53">
        <f t="shared" si="787"/>
        <v>0</v>
      </c>
      <c r="H338" s="53">
        <f t="shared" si="788"/>
        <v>9208</v>
      </c>
      <c r="I338" s="53">
        <f>SUM(J338:K338)</f>
        <v>0</v>
      </c>
      <c r="J338" s="53">
        <v>0</v>
      </c>
      <c r="K338" s="53"/>
      <c r="L338" s="53">
        <f>SUM(M338:N338)</f>
        <v>9208</v>
      </c>
      <c r="M338" s="53">
        <v>0</v>
      </c>
      <c r="N338" s="53">
        <v>9208</v>
      </c>
      <c r="O338" s="53">
        <f>SUM(P338:Q338)</f>
        <v>0</v>
      </c>
      <c r="P338" s="53">
        <v>0</v>
      </c>
      <c r="Q338" s="53">
        <v>0</v>
      </c>
      <c r="R338" s="53">
        <f>SUM(S338:T338)</f>
        <v>0</v>
      </c>
      <c r="S338" s="53">
        <v>0</v>
      </c>
      <c r="T338" s="53">
        <v>0</v>
      </c>
      <c r="U338" s="53">
        <f>SUM(V338:W338)</f>
        <v>0</v>
      </c>
      <c r="V338" s="53">
        <v>0</v>
      </c>
      <c r="W338" s="53">
        <v>0</v>
      </c>
    </row>
    <row r="339" spans="1:23" ht="21" customHeight="1" x14ac:dyDescent="0.4">
      <c r="A339" s="110"/>
      <c r="B339" s="113"/>
      <c r="C339" s="113"/>
      <c r="D339" s="119"/>
      <c r="E339" s="58" t="s">
        <v>25</v>
      </c>
      <c r="F339" s="53">
        <f t="shared" ref="F339:F340" si="794">I339+L339</f>
        <v>8846.9</v>
      </c>
      <c r="G339" s="53">
        <f t="shared" si="787"/>
        <v>0</v>
      </c>
      <c r="H339" s="53">
        <f t="shared" si="788"/>
        <v>8846.9</v>
      </c>
      <c r="I339" s="53">
        <f>SUM(J339:K339)</f>
        <v>0</v>
      </c>
      <c r="J339" s="53">
        <v>0</v>
      </c>
      <c r="K339" s="53"/>
      <c r="L339" s="53">
        <f t="shared" ref="L339:L341" si="795">SUM(M339:N339)</f>
        <v>8846.9</v>
      </c>
      <c r="M339" s="53">
        <v>0</v>
      </c>
      <c r="N339" s="53">
        <v>8846.9</v>
      </c>
      <c r="O339" s="53">
        <f>SUM(P339:Q339)</f>
        <v>0</v>
      </c>
      <c r="P339" s="53">
        <v>0</v>
      </c>
      <c r="Q339" s="53">
        <v>0</v>
      </c>
      <c r="R339" s="53">
        <f t="shared" ref="R339:R341" si="796">SUM(S339:T339)</f>
        <v>0</v>
      </c>
      <c r="S339" s="53">
        <v>0</v>
      </c>
      <c r="T339" s="53">
        <v>0</v>
      </c>
      <c r="U339" s="53">
        <f t="shared" ref="U339:U341" si="797">SUM(V339:W339)</f>
        <v>0</v>
      </c>
      <c r="V339" s="53">
        <v>0</v>
      </c>
      <c r="W339" s="53">
        <v>0</v>
      </c>
    </row>
    <row r="340" spans="1:23" ht="21" customHeight="1" x14ac:dyDescent="0.4">
      <c r="A340" s="110"/>
      <c r="B340" s="113"/>
      <c r="C340" s="113"/>
      <c r="D340" s="119"/>
      <c r="E340" s="58" t="s">
        <v>26</v>
      </c>
      <c r="F340" s="53">
        <f t="shared" si="794"/>
        <v>0</v>
      </c>
      <c r="G340" s="53">
        <f t="shared" si="787"/>
        <v>0</v>
      </c>
      <c r="H340" s="53">
        <f t="shared" si="788"/>
        <v>0</v>
      </c>
      <c r="I340" s="53">
        <f>SUM(J340:K340)</f>
        <v>0</v>
      </c>
      <c r="J340" s="53">
        <v>0</v>
      </c>
      <c r="K340" s="53"/>
      <c r="L340" s="53">
        <f t="shared" si="795"/>
        <v>0</v>
      </c>
      <c r="M340" s="53">
        <v>0</v>
      </c>
      <c r="N340" s="53">
        <v>0</v>
      </c>
      <c r="O340" s="53">
        <f t="shared" ref="O340:O341" si="798">SUM(P340:Q340)</f>
        <v>0</v>
      </c>
      <c r="P340" s="53">
        <v>0</v>
      </c>
      <c r="Q340" s="53">
        <v>0</v>
      </c>
      <c r="R340" s="53">
        <f t="shared" si="796"/>
        <v>0</v>
      </c>
      <c r="S340" s="53">
        <v>0</v>
      </c>
      <c r="T340" s="53">
        <v>0</v>
      </c>
      <c r="U340" s="53">
        <f t="shared" si="797"/>
        <v>0</v>
      </c>
      <c r="V340" s="53">
        <v>0</v>
      </c>
      <c r="W340" s="53">
        <v>0</v>
      </c>
    </row>
    <row r="341" spans="1:23" ht="21" customHeight="1" x14ac:dyDescent="0.4">
      <c r="A341" s="111"/>
      <c r="B341" s="114"/>
      <c r="C341" s="114"/>
      <c r="D341" s="120"/>
      <c r="E341" s="58" t="s">
        <v>27</v>
      </c>
      <c r="F341" s="53">
        <f>I341+L341</f>
        <v>3611.78</v>
      </c>
      <c r="G341" s="53">
        <f t="shared" si="787"/>
        <v>0</v>
      </c>
      <c r="H341" s="53">
        <f t="shared" si="788"/>
        <v>3611.78</v>
      </c>
      <c r="I341" s="53">
        <f>SUM(J341:K341)</f>
        <v>0</v>
      </c>
      <c r="J341" s="53">
        <v>0</v>
      </c>
      <c r="K341" s="53"/>
      <c r="L341" s="53">
        <f t="shared" si="795"/>
        <v>3611.78</v>
      </c>
      <c r="M341" s="53">
        <v>0</v>
      </c>
      <c r="N341" s="53">
        <v>3611.78</v>
      </c>
      <c r="O341" s="53">
        <f t="shared" si="798"/>
        <v>0</v>
      </c>
      <c r="P341" s="53">
        <v>0</v>
      </c>
      <c r="Q341" s="53">
        <v>0</v>
      </c>
      <c r="R341" s="53">
        <f t="shared" si="796"/>
        <v>0</v>
      </c>
      <c r="S341" s="53">
        <v>0</v>
      </c>
      <c r="T341" s="53">
        <v>0</v>
      </c>
      <c r="U341" s="53">
        <f t="shared" si="797"/>
        <v>0</v>
      </c>
      <c r="V341" s="53">
        <v>0</v>
      </c>
      <c r="W341" s="53">
        <v>0</v>
      </c>
    </row>
    <row r="342" spans="1:23" ht="21" customHeight="1" x14ac:dyDescent="0.4">
      <c r="A342" s="109">
        <f>'Характеристика объектов'!A76</f>
        <v>56</v>
      </c>
      <c r="B342" s="112" t="str">
        <f>'Характеристика объектов'!B76</f>
        <v>Скребловское сельское поселение</v>
      </c>
      <c r="C342" s="112" t="str">
        <f>'Характеристика объектов'!C76</f>
        <v>Капитальный ремонт  водопроводных сетей по адресу: Ленинградская область, Лужский район, д. Большие Шатновичи</v>
      </c>
      <c r="D342" s="117" t="s">
        <v>22</v>
      </c>
      <c r="E342" s="118"/>
      <c r="F342" s="53">
        <f>I342+L342+O342+R342+U342</f>
        <v>19345.25</v>
      </c>
      <c r="G342" s="53">
        <f t="shared" si="787"/>
        <v>0</v>
      </c>
      <c r="H342" s="53">
        <f t="shared" si="788"/>
        <v>19345.25</v>
      </c>
      <c r="I342" s="53">
        <f>SUM(I343:I346)</f>
        <v>0</v>
      </c>
      <c r="J342" s="53">
        <f t="shared" ref="J342:K342" si="799">SUM(J343:J346)</f>
        <v>0</v>
      </c>
      <c r="K342" s="53">
        <f t="shared" si="799"/>
        <v>0</v>
      </c>
      <c r="L342" s="53">
        <f>SUM(L343:L346)</f>
        <v>19345.25</v>
      </c>
      <c r="M342" s="53">
        <f t="shared" ref="M342:N342" si="800">SUM(M343:M346)</f>
        <v>0</v>
      </c>
      <c r="N342" s="53">
        <f t="shared" si="800"/>
        <v>19345.25</v>
      </c>
      <c r="O342" s="53">
        <f>SUM(O343:O346)</f>
        <v>0</v>
      </c>
      <c r="P342" s="53">
        <f t="shared" ref="P342" si="801">SUM(P343:P346)</f>
        <v>0</v>
      </c>
      <c r="Q342" s="53">
        <f>SUM(Q343:Q346)</f>
        <v>0</v>
      </c>
      <c r="R342" s="53">
        <f>SUM(R343:R346)</f>
        <v>0</v>
      </c>
      <c r="S342" s="53">
        <f t="shared" ref="S342:T342" si="802">SUM(S343:S346)</f>
        <v>0</v>
      </c>
      <c r="T342" s="53">
        <f t="shared" si="802"/>
        <v>0</v>
      </c>
      <c r="U342" s="53">
        <f>SUM(U343:U346)</f>
        <v>0</v>
      </c>
      <c r="V342" s="53">
        <f>SUM(V343:V346)</f>
        <v>0</v>
      </c>
      <c r="W342" s="53">
        <f t="shared" ref="W342" si="803">SUM(W343:W346)</f>
        <v>0</v>
      </c>
    </row>
    <row r="343" spans="1:23" ht="21" customHeight="1" x14ac:dyDescent="0.4">
      <c r="A343" s="110"/>
      <c r="B343" s="113"/>
      <c r="C343" s="113"/>
      <c r="D343" s="109" t="s">
        <v>293</v>
      </c>
      <c r="E343" s="58" t="s">
        <v>24</v>
      </c>
      <c r="F343" s="53">
        <f t="shared" ref="F343:F344" si="804">I343+L343</f>
        <v>8221</v>
      </c>
      <c r="G343" s="53">
        <f t="shared" si="787"/>
        <v>0</v>
      </c>
      <c r="H343" s="53">
        <f t="shared" si="788"/>
        <v>8221</v>
      </c>
      <c r="I343" s="53">
        <f>SUM(J343:K343)</f>
        <v>0</v>
      </c>
      <c r="J343" s="53">
        <v>0</v>
      </c>
      <c r="K343" s="53">
        <v>0</v>
      </c>
      <c r="L343" s="53">
        <f>SUM(M343:N343)</f>
        <v>8221</v>
      </c>
      <c r="M343" s="53">
        <v>0</v>
      </c>
      <c r="N343" s="53">
        <v>8221</v>
      </c>
      <c r="O343" s="53">
        <f>SUM(P343:Q343)</f>
        <v>0</v>
      </c>
      <c r="P343" s="53">
        <v>0</v>
      </c>
      <c r="Q343" s="53">
        <v>0</v>
      </c>
      <c r="R343" s="53">
        <f>SUM(S343:T343)</f>
        <v>0</v>
      </c>
      <c r="S343" s="53">
        <v>0</v>
      </c>
      <c r="T343" s="53">
        <v>0</v>
      </c>
      <c r="U343" s="53">
        <f>SUM(V343:W343)</f>
        <v>0</v>
      </c>
      <c r="V343" s="53">
        <v>0</v>
      </c>
      <c r="W343" s="53">
        <v>0</v>
      </c>
    </row>
    <row r="344" spans="1:23" ht="21" customHeight="1" x14ac:dyDescent="0.4">
      <c r="A344" s="110"/>
      <c r="B344" s="113"/>
      <c r="C344" s="113"/>
      <c r="D344" s="119"/>
      <c r="E344" s="58" t="s">
        <v>25</v>
      </c>
      <c r="F344" s="53">
        <f t="shared" si="804"/>
        <v>7898.61</v>
      </c>
      <c r="G344" s="53">
        <f t="shared" si="787"/>
        <v>0</v>
      </c>
      <c r="H344" s="53">
        <f t="shared" si="788"/>
        <v>7898.61</v>
      </c>
      <c r="I344" s="53">
        <f>SUM(J344:K344)</f>
        <v>0</v>
      </c>
      <c r="J344" s="53">
        <v>0</v>
      </c>
      <c r="K344" s="53">
        <v>0</v>
      </c>
      <c r="L344" s="53">
        <f t="shared" ref="L344:L346" si="805">SUM(M344:N344)</f>
        <v>7898.61</v>
      </c>
      <c r="M344" s="53">
        <v>0</v>
      </c>
      <c r="N344" s="53">
        <v>7898.61</v>
      </c>
      <c r="O344" s="53">
        <f>SUM(P344:Q344)</f>
        <v>0</v>
      </c>
      <c r="P344" s="53">
        <v>0</v>
      </c>
      <c r="Q344" s="53">
        <v>0</v>
      </c>
      <c r="R344" s="53">
        <f t="shared" ref="R344:R346" si="806">SUM(S344:T344)</f>
        <v>0</v>
      </c>
      <c r="S344" s="53">
        <v>0</v>
      </c>
      <c r="T344" s="53">
        <v>0</v>
      </c>
      <c r="U344" s="53">
        <f t="shared" ref="U344:U346" si="807">SUM(V344:W344)</f>
        <v>0</v>
      </c>
      <c r="V344" s="53">
        <v>0</v>
      </c>
      <c r="W344" s="53">
        <v>0</v>
      </c>
    </row>
    <row r="345" spans="1:23" ht="21" customHeight="1" x14ac:dyDescent="0.4">
      <c r="A345" s="110"/>
      <c r="B345" s="113"/>
      <c r="C345" s="113"/>
      <c r="D345" s="119"/>
      <c r="E345" s="58" t="s">
        <v>26</v>
      </c>
      <c r="F345" s="53">
        <f t="shared" ref="F345:F346" si="808">I345+L345</f>
        <v>0</v>
      </c>
      <c r="G345" s="53">
        <f t="shared" ref="G345:G346" si="809">J345+M345</f>
        <v>0</v>
      </c>
      <c r="H345" s="53">
        <f t="shared" ref="H345:H346" si="810">K345+N345</f>
        <v>0</v>
      </c>
      <c r="I345" s="53">
        <f t="shared" ref="I345" si="811">SUM(J345:K345)</f>
        <v>0</v>
      </c>
      <c r="J345" s="53">
        <v>0</v>
      </c>
      <c r="K345" s="53">
        <v>0</v>
      </c>
      <c r="L345" s="53">
        <f t="shared" si="805"/>
        <v>0</v>
      </c>
      <c r="M345" s="53">
        <v>0</v>
      </c>
      <c r="N345" s="53">
        <v>0</v>
      </c>
      <c r="O345" s="53">
        <f t="shared" ref="O345:O346" si="812">SUM(P345:Q345)</f>
        <v>0</v>
      </c>
      <c r="P345" s="53">
        <v>0</v>
      </c>
      <c r="Q345" s="53">
        <v>0</v>
      </c>
      <c r="R345" s="53">
        <f t="shared" si="806"/>
        <v>0</v>
      </c>
      <c r="S345" s="53">
        <v>0</v>
      </c>
      <c r="T345" s="53">
        <v>0</v>
      </c>
      <c r="U345" s="53">
        <f t="shared" si="807"/>
        <v>0</v>
      </c>
      <c r="V345" s="53">
        <v>0</v>
      </c>
      <c r="W345" s="53">
        <v>0</v>
      </c>
    </row>
    <row r="346" spans="1:23" ht="21" customHeight="1" x14ac:dyDescent="0.4">
      <c r="A346" s="111"/>
      <c r="B346" s="114"/>
      <c r="C346" s="114"/>
      <c r="D346" s="120"/>
      <c r="E346" s="58" t="s">
        <v>27</v>
      </c>
      <c r="F346" s="53">
        <f t="shared" si="808"/>
        <v>3225.64</v>
      </c>
      <c r="G346" s="53">
        <f t="shared" si="809"/>
        <v>0</v>
      </c>
      <c r="H346" s="53">
        <f t="shared" si="810"/>
        <v>3225.64</v>
      </c>
      <c r="I346" s="53">
        <v>0</v>
      </c>
      <c r="J346" s="53">
        <v>0</v>
      </c>
      <c r="K346" s="53">
        <v>0</v>
      </c>
      <c r="L346" s="53">
        <f t="shared" si="805"/>
        <v>3225.64</v>
      </c>
      <c r="M346" s="53">
        <v>0</v>
      </c>
      <c r="N346" s="53">
        <v>3225.64</v>
      </c>
      <c r="O346" s="53">
        <f t="shared" si="812"/>
        <v>0</v>
      </c>
      <c r="P346" s="53">
        <v>0</v>
      </c>
      <c r="Q346" s="53">
        <v>0</v>
      </c>
      <c r="R346" s="53">
        <f t="shared" si="806"/>
        <v>0</v>
      </c>
      <c r="S346" s="53">
        <v>0</v>
      </c>
      <c r="T346" s="53">
        <v>0</v>
      </c>
      <c r="U346" s="53">
        <f t="shared" si="807"/>
        <v>0</v>
      </c>
      <c r="V346" s="53">
        <v>0</v>
      </c>
      <c r="W346" s="53">
        <v>0</v>
      </c>
    </row>
    <row r="347" spans="1:23" ht="21.75" customHeight="1" x14ac:dyDescent="0.4">
      <c r="A347" s="109">
        <f>'Характеристика объектов'!A77</f>
        <v>57</v>
      </c>
      <c r="B347" s="112" t="str">
        <f>'Характеристика объектов'!B77</f>
        <v>Толмачевское сельское поселение</v>
      </c>
      <c r="C347" s="112" t="str">
        <f>'Характеристика объектов'!C77</f>
        <v>Капитальный ремонт  водопроводных сетей по адресу: Ленинградская область, Лужский район, д. Жельцы</v>
      </c>
      <c r="D347" s="117" t="s">
        <v>22</v>
      </c>
      <c r="E347" s="118"/>
      <c r="F347" s="53">
        <f>I347+L347+O347+R347+U347</f>
        <v>4642.8600000000006</v>
      </c>
      <c r="G347" s="53">
        <f t="shared" ref="G347:G354" si="813">J347+M347</f>
        <v>0</v>
      </c>
      <c r="H347" s="53">
        <f t="shared" ref="H347:H354" si="814">K347+N347</f>
        <v>4642.8600000000006</v>
      </c>
      <c r="I347" s="53">
        <f>SUM(I348:I351)</f>
        <v>0</v>
      </c>
      <c r="J347" s="53">
        <f t="shared" ref="J347" si="815">SUM(J348:J351)</f>
        <v>0</v>
      </c>
      <c r="K347" s="53">
        <f>SUM(K348:K351)</f>
        <v>0</v>
      </c>
      <c r="L347" s="53">
        <f>SUM(L348:L351)</f>
        <v>4642.8600000000006</v>
      </c>
      <c r="M347" s="53">
        <f t="shared" ref="M347:N347" si="816">SUM(M348:M351)</f>
        <v>0</v>
      </c>
      <c r="N347" s="53">
        <f t="shared" si="816"/>
        <v>4642.8600000000006</v>
      </c>
      <c r="O347" s="53">
        <f>SUM(O348:O351)</f>
        <v>0</v>
      </c>
      <c r="P347" s="53">
        <f t="shared" ref="P347" si="817">SUM(P348:P351)</f>
        <v>0</v>
      </c>
      <c r="Q347" s="53">
        <f>SUM(Q348:Q351)</f>
        <v>0</v>
      </c>
      <c r="R347" s="53">
        <f>SUM(R348:R351)</f>
        <v>0</v>
      </c>
      <c r="S347" s="53">
        <f t="shared" ref="S347:T347" si="818">SUM(S348:S351)</f>
        <v>0</v>
      </c>
      <c r="T347" s="53">
        <f t="shared" si="818"/>
        <v>0</v>
      </c>
      <c r="U347" s="53">
        <f>SUM(U348:U351)</f>
        <v>0</v>
      </c>
      <c r="V347" s="53">
        <f>SUM(V348:V351)</f>
        <v>0</v>
      </c>
      <c r="W347" s="53">
        <f t="shared" ref="W347" si="819">SUM(W348:W351)</f>
        <v>0</v>
      </c>
    </row>
    <row r="348" spans="1:23" ht="21.75" customHeight="1" x14ac:dyDescent="0.4">
      <c r="A348" s="110"/>
      <c r="B348" s="113"/>
      <c r="C348" s="113"/>
      <c r="D348" s="109" t="s">
        <v>293</v>
      </c>
      <c r="E348" s="58" t="s">
        <v>24</v>
      </c>
      <c r="F348" s="53">
        <f>I348+L348</f>
        <v>1973</v>
      </c>
      <c r="G348" s="53">
        <f t="shared" si="813"/>
        <v>0</v>
      </c>
      <c r="H348" s="53">
        <f t="shared" si="814"/>
        <v>1973</v>
      </c>
      <c r="I348" s="53">
        <f>SUM(J348:K348)</f>
        <v>0</v>
      </c>
      <c r="J348" s="53">
        <v>0</v>
      </c>
      <c r="K348" s="53"/>
      <c r="L348" s="53">
        <f>SUM(M348:N348)</f>
        <v>1973</v>
      </c>
      <c r="M348" s="53">
        <v>0</v>
      </c>
      <c r="N348" s="53">
        <v>1973</v>
      </c>
      <c r="O348" s="53">
        <f>SUM(P348:Q348)</f>
        <v>0</v>
      </c>
      <c r="P348" s="53">
        <v>0</v>
      </c>
      <c r="Q348" s="53">
        <v>0</v>
      </c>
      <c r="R348" s="53">
        <f>SUM(S348:T348)</f>
        <v>0</v>
      </c>
      <c r="S348" s="53">
        <v>0</v>
      </c>
      <c r="T348" s="53">
        <v>0</v>
      </c>
      <c r="U348" s="53">
        <f>SUM(V348:W348)</f>
        <v>0</v>
      </c>
      <c r="V348" s="53">
        <v>0</v>
      </c>
      <c r="W348" s="53">
        <v>0</v>
      </c>
    </row>
    <row r="349" spans="1:23" ht="21.75" customHeight="1" x14ac:dyDescent="0.4">
      <c r="A349" s="110"/>
      <c r="B349" s="113"/>
      <c r="C349" s="113"/>
      <c r="D349" s="119"/>
      <c r="E349" s="58" t="s">
        <v>25</v>
      </c>
      <c r="F349" s="53">
        <f t="shared" ref="F349:F350" si="820">I349+L349</f>
        <v>1895.63</v>
      </c>
      <c r="G349" s="53">
        <f t="shared" si="813"/>
        <v>0</v>
      </c>
      <c r="H349" s="53">
        <f t="shared" si="814"/>
        <v>1895.63</v>
      </c>
      <c r="I349" s="53">
        <f>SUM(J349:K349)</f>
        <v>0</v>
      </c>
      <c r="J349" s="53">
        <v>0</v>
      </c>
      <c r="K349" s="53"/>
      <c r="L349" s="53">
        <f t="shared" ref="L349:L351" si="821">SUM(M349:N349)</f>
        <v>1895.63</v>
      </c>
      <c r="M349" s="53">
        <v>0</v>
      </c>
      <c r="N349" s="53">
        <v>1895.63</v>
      </c>
      <c r="O349" s="53">
        <f>SUM(P349:Q349)</f>
        <v>0</v>
      </c>
      <c r="P349" s="53">
        <v>0</v>
      </c>
      <c r="Q349" s="53">
        <v>0</v>
      </c>
      <c r="R349" s="53">
        <f t="shared" ref="R349:R351" si="822">SUM(S349:T349)</f>
        <v>0</v>
      </c>
      <c r="S349" s="53">
        <v>0</v>
      </c>
      <c r="T349" s="53">
        <v>0</v>
      </c>
      <c r="U349" s="53">
        <f t="shared" ref="U349:U351" si="823">SUM(V349:W349)</f>
        <v>0</v>
      </c>
      <c r="V349" s="53">
        <v>0</v>
      </c>
      <c r="W349" s="53">
        <v>0</v>
      </c>
    </row>
    <row r="350" spans="1:23" ht="21.75" customHeight="1" x14ac:dyDescent="0.4">
      <c r="A350" s="110"/>
      <c r="B350" s="113"/>
      <c r="C350" s="113"/>
      <c r="D350" s="119"/>
      <c r="E350" s="58" t="s">
        <v>26</v>
      </c>
      <c r="F350" s="53">
        <f t="shared" si="820"/>
        <v>0</v>
      </c>
      <c r="G350" s="53">
        <f t="shared" si="813"/>
        <v>0</v>
      </c>
      <c r="H350" s="53">
        <f t="shared" si="814"/>
        <v>0</v>
      </c>
      <c r="I350" s="53">
        <f>SUM(J350:K350)</f>
        <v>0</v>
      </c>
      <c r="J350" s="53">
        <v>0</v>
      </c>
      <c r="K350" s="53"/>
      <c r="L350" s="53">
        <f t="shared" si="821"/>
        <v>0</v>
      </c>
      <c r="M350" s="53">
        <v>0</v>
      </c>
      <c r="N350" s="53">
        <v>0</v>
      </c>
      <c r="O350" s="53">
        <f t="shared" ref="O350:O351" si="824">SUM(P350:Q350)</f>
        <v>0</v>
      </c>
      <c r="P350" s="53">
        <v>0</v>
      </c>
      <c r="Q350" s="53">
        <v>0</v>
      </c>
      <c r="R350" s="53">
        <f t="shared" si="822"/>
        <v>0</v>
      </c>
      <c r="S350" s="53">
        <v>0</v>
      </c>
      <c r="T350" s="53">
        <v>0</v>
      </c>
      <c r="U350" s="53">
        <f t="shared" si="823"/>
        <v>0</v>
      </c>
      <c r="V350" s="53">
        <v>0</v>
      </c>
      <c r="W350" s="53">
        <v>0</v>
      </c>
    </row>
    <row r="351" spans="1:23" ht="21.75" customHeight="1" x14ac:dyDescent="0.4">
      <c r="A351" s="111"/>
      <c r="B351" s="114"/>
      <c r="C351" s="114"/>
      <c r="D351" s="120"/>
      <c r="E351" s="58" t="s">
        <v>27</v>
      </c>
      <c r="F351" s="53">
        <f>I351+L351</f>
        <v>774.23</v>
      </c>
      <c r="G351" s="53">
        <f t="shared" si="813"/>
        <v>0</v>
      </c>
      <c r="H351" s="53">
        <f t="shared" si="814"/>
        <v>774.23</v>
      </c>
      <c r="I351" s="53">
        <f>SUM(J351:K351)</f>
        <v>0</v>
      </c>
      <c r="J351" s="53">
        <v>0</v>
      </c>
      <c r="K351" s="53"/>
      <c r="L351" s="53">
        <f t="shared" si="821"/>
        <v>774.23</v>
      </c>
      <c r="M351" s="53">
        <v>0</v>
      </c>
      <c r="N351" s="53">
        <v>774.23</v>
      </c>
      <c r="O351" s="53">
        <f t="shared" si="824"/>
        <v>0</v>
      </c>
      <c r="P351" s="53">
        <v>0</v>
      </c>
      <c r="Q351" s="53">
        <v>0</v>
      </c>
      <c r="R351" s="53">
        <f t="shared" si="822"/>
        <v>0</v>
      </c>
      <c r="S351" s="53">
        <v>0</v>
      </c>
      <c r="T351" s="53">
        <v>0</v>
      </c>
      <c r="U351" s="53">
        <f t="shared" si="823"/>
        <v>0</v>
      </c>
      <c r="V351" s="53">
        <v>0</v>
      </c>
      <c r="W351" s="53">
        <v>0</v>
      </c>
    </row>
    <row r="352" spans="1:23" ht="21" customHeight="1" x14ac:dyDescent="0.4">
      <c r="A352" s="109">
        <f>'Характеристика объектов'!A78</f>
        <v>58</v>
      </c>
      <c r="B352" s="112" t="str">
        <f>'Характеристика объектов'!B78</f>
        <v>Торковичское сельское поселение</v>
      </c>
      <c r="C352" s="112" t="str">
        <f>'Характеристика объектов'!C78</f>
        <v>Капитальный ремонт  водопроводных сетей по адресу: Ленинградская область, Лужский район, п. Торковичи</v>
      </c>
      <c r="D352" s="117" t="s">
        <v>22</v>
      </c>
      <c r="E352" s="118"/>
      <c r="F352" s="53">
        <f>I352+L352+O352+R352+U352</f>
        <v>19345.25</v>
      </c>
      <c r="G352" s="53">
        <f t="shared" si="813"/>
        <v>0</v>
      </c>
      <c r="H352" s="53">
        <f t="shared" si="814"/>
        <v>19345.25</v>
      </c>
      <c r="I352" s="53">
        <f>SUM(I353:I356)</f>
        <v>0</v>
      </c>
      <c r="J352" s="53">
        <f t="shared" ref="J352:K352" si="825">SUM(J353:J356)</f>
        <v>0</v>
      </c>
      <c r="K352" s="53">
        <f t="shared" si="825"/>
        <v>0</v>
      </c>
      <c r="L352" s="53">
        <f>SUM(L353:L356)</f>
        <v>19345.25</v>
      </c>
      <c r="M352" s="53">
        <f t="shared" ref="M352:N352" si="826">SUM(M353:M356)</f>
        <v>0</v>
      </c>
      <c r="N352" s="53">
        <f t="shared" si="826"/>
        <v>19345.25</v>
      </c>
      <c r="O352" s="53">
        <f>SUM(O353:O356)</f>
        <v>0</v>
      </c>
      <c r="P352" s="53">
        <f t="shared" ref="P352" si="827">SUM(P353:P356)</f>
        <v>0</v>
      </c>
      <c r="Q352" s="53">
        <f>SUM(Q353:Q356)</f>
        <v>0</v>
      </c>
      <c r="R352" s="53">
        <f>SUM(R353:R356)</f>
        <v>0</v>
      </c>
      <c r="S352" s="53">
        <f t="shared" ref="S352:T352" si="828">SUM(S353:S356)</f>
        <v>0</v>
      </c>
      <c r="T352" s="53">
        <f t="shared" si="828"/>
        <v>0</v>
      </c>
      <c r="U352" s="53">
        <f>SUM(U353:U356)</f>
        <v>0</v>
      </c>
      <c r="V352" s="53">
        <f>SUM(V353:V356)</f>
        <v>0</v>
      </c>
      <c r="W352" s="53">
        <f t="shared" ref="W352" si="829">SUM(W353:W356)</f>
        <v>0</v>
      </c>
    </row>
    <row r="353" spans="1:23" ht="21" customHeight="1" x14ac:dyDescent="0.4">
      <c r="A353" s="110"/>
      <c r="B353" s="113"/>
      <c r="C353" s="113"/>
      <c r="D353" s="109" t="s">
        <v>293</v>
      </c>
      <c r="E353" s="58" t="s">
        <v>24</v>
      </c>
      <c r="F353" s="53">
        <f t="shared" ref="F353:F354" si="830">I353+L353</f>
        <v>8221</v>
      </c>
      <c r="G353" s="53">
        <f t="shared" si="813"/>
        <v>0</v>
      </c>
      <c r="H353" s="53">
        <f t="shared" si="814"/>
        <v>8221</v>
      </c>
      <c r="I353" s="53">
        <f>SUM(J353:K353)</f>
        <v>0</v>
      </c>
      <c r="J353" s="53">
        <v>0</v>
      </c>
      <c r="K353" s="53">
        <v>0</v>
      </c>
      <c r="L353" s="53">
        <f>SUM(M353:N353)</f>
        <v>8221</v>
      </c>
      <c r="M353" s="53">
        <v>0</v>
      </c>
      <c r="N353" s="53">
        <v>8221</v>
      </c>
      <c r="O353" s="53">
        <f>SUM(P353:Q353)</f>
        <v>0</v>
      </c>
      <c r="P353" s="53">
        <v>0</v>
      </c>
      <c r="Q353" s="53">
        <v>0</v>
      </c>
      <c r="R353" s="53">
        <f>SUM(S353:T353)</f>
        <v>0</v>
      </c>
      <c r="S353" s="53">
        <v>0</v>
      </c>
      <c r="T353" s="53">
        <v>0</v>
      </c>
      <c r="U353" s="53">
        <f>SUM(V353:W353)</f>
        <v>0</v>
      </c>
      <c r="V353" s="53">
        <v>0</v>
      </c>
      <c r="W353" s="53">
        <v>0</v>
      </c>
    </row>
    <row r="354" spans="1:23" ht="21" customHeight="1" x14ac:dyDescent="0.4">
      <c r="A354" s="110"/>
      <c r="B354" s="113"/>
      <c r="C354" s="113"/>
      <c r="D354" s="119"/>
      <c r="E354" s="58" t="s">
        <v>25</v>
      </c>
      <c r="F354" s="53">
        <f t="shared" si="830"/>
        <v>7898.61</v>
      </c>
      <c r="G354" s="53">
        <f t="shared" si="813"/>
        <v>0</v>
      </c>
      <c r="H354" s="53">
        <f t="shared" si="814"/>
        <v>7898.61</v>
      </c>
      <c r="I354" s="53">
        <f>SUM(J354:K354)</f>
        <v>0</v>
      </c>
      <c r="J354" s="53">
        <v>0</v>
      </c>
      <c r="K354" s="53">
        <v>0</v>
      </c>
      <c r="L354" s="53">
        <f t="shared" ref="L354:L356" si="831">SUM(M354:N354)</f>
        <v>7898.61</v>
      </c>
      <c r="M354" s="53">
        <v>0</v>
      </c>
      <c r="N354" s="53">
        <v>7898.61</v>
      </c>
      <c r="O354" s="53">
        <f>SUM(P354:Q354)</f>
        <v>0</v>
      </c>
      <c r="P354" s="53">
        <v>0</v>
      </c>
      <c r="Q354" s="53">
        <v>0</v>
      </c>
      <c r="R354" s="53">
        <f t="shared" ref="R354:R356" si="832">SUM(S354:T354)</f>
        <v>0</v>
      </c>
      <c r="S354" s="53">
        <v>0</v>
      </c>
      <c r="T354" s="53">
        <v>0</v>
      </c>
      <c r="U354" s="53">
        <f t="shared" ref="U354:U356" si="833">SUM(V354:W354)</f>
        <v>0</v>
      </c>
      <c r="V354" s="53">
        <v>0</v>
      </c>
      <c r="W354" s="53">
        <v>0</v>
      </c>
    </row>
    <row r="355" spans="1:23" ht="21" customHeight="1" x14ac:dyDescent="0.4">
      <c r="A355" s="110"/>
      <c r="B355" s="113"/>
      <c r="C355" s="113"/>
      <c r="D355" s="119"/>
      <c r="E355" s="58" t="s">
        <v>26</v>
      </c>
      <c r="F355" s="53">
        <f t="shared" ref="F355:F356" si="834">I355+L355</f>
        <v>0</v>
      </c>
      <c r="G355" s="53">
        <f t="shared" ref="G355:G356" si="835">J355+M355</f>
        <v>0</v>
      </c>
      <c r="H355" s="53">
        <f t="shared" ref="H355:H356" si="836">K355+N355</f>
        <v>0</v>
      </c>
      <c r="I355" s="53">
        <f t="shared" ref="I355" si="837">SUM(J355:K355)</f>
        <v>0</v>
      </c>
      <c r="J355" s="53">
        <v>0</v>
      </c>
      <c r="K355" s="53">
        <v>0</v>
      </c>
      <c r="L355" s="53">
        <f t="shared" si="831"/>
        <v>0</v>
      </c>
      <c r="M355" s="53">
        <v>0</v>
      </c>
      <c r="N355" s="53">
        <v>0</v>
      </c>
      <c r="O355" s="53">
        <f t="shared" ref="O355:O356" si="838">SUM(P355:Q355)</f>
        <v>0</v>
      </c>
      <c r="P355" s="53">
        <v>0</v>
      </c>
      <c r="Q355" s="53">
        <v>0</v>
      </c>
      <c r="R355" s="53">
        <f t="shared" si="832"/>
        <v>0</v>
      </c>
      <c r="S355" s="53">
        <v>0</v>
      </c>
      <c r="T355" s="53">
        <v>0</v>
      </c>
      <c r="U355" s="53">
        <f t="shared" si="833"/>
        <v>0</v>
      </c>
      <c r="V355" s="53">
        <v>0</v>
      </c>
      <c r="W355" s="53">
        <v>0</v>
      </c>
    </row>
    <row r="356" spans="1:23" ht="21" customHeight="1" x14ac:dyDescent="0.4">
      <c r="A356" s="111"/>
      <c r="B356" s="114"/>
      <c r="C356" s="114"/>
      <c r="D356" s="120"/>
      <c r="E356" s="58" t="s">
        <v>27</v>
      </c>
      <c r="F356" s="53">
        <f t="shared" si="834"/>
        <v>3225.64</v>
      </c>
      <c r="G356" s="53">
        <f t="shared" si="835"/>
        <v>0</v>
      </c>
      <c r="H356" s="53">
        <f t="shared" si="836"/>
        <v>3225.64</v>
      </c>
      <c r="I356" s="53">
        <v>0</v>
      </c>
      <c r="J356" s="53">
        <v>0</v>
      </c>
      <c r="K356" s="53">
        <v>0</v>
      </c>
      <c r="L356" s="53">
        <f t="shared" si="831"/>
        <v>3225.64</v>
      </c>
      <c r="M356" s="53">
        <v>0</v>
      </c>
      <c r="N356" s="53">
        <v>3225.64</v>
      </c>
      <c r="O356" s="53">
        <f t="shared" si="838"/>
        <v>0</v>
      </c>
      <c r="P356" s="53">
        <v>0</v>
      </c>
      <c r="Q356" s="53">
        <v>0</v>
      </c>
      <c r="R356" s="53">
        <f t="shared" si="832"/>
        <v>0</v>
      </c>
      <c r="S356" s="53">
        <v>0</v>
      </c>
      <c r="T356" s="53">
        <v>0</v>
      </c>
      <c r="U356" s="53">
        <f t="shared" si="833"/>
        <v>0</v>
      </c>
      <c r="V356" s="53">
        <v>0</v>
      </c>
      <c r="W356" s="53">
        <v>0</v>
      </c>
    </row>
    <row r="357" spans="1:23" ht="21" customHeight="1" x14ac:dyDescent="0.4">
      <c r="A357" s="109">
        <f>'Характеристика объектов'!A79</f>
        <v>59</v>
      </c>
      <c r="B357" s="112" t="str">
        <f>'Характеристика объектов'!B79</f>
        <v>Торковичское сельское поселение</v>
      </c>
      <c r="C357" s="112" t="str">
        <f>'Характеристика объектов'!C79</f>
        <v>Капитальный ремонт сетей водоснабжения п. Торковичи, Торковичское СП 
Ду 100 мм Лужского района Ленинградской области</v>
      </c>
      <c r="D357" s="117" t="s">
        <v>22</v>
      </c>
      <c r="E357" s="118"/>
      <c r="F357" s="53">
        <f>I357+L357+O357+R357+U357</f>
        <v>61750.04</v>
      </c>
      <c r="G357" s="53">
        <f t="shared" ref="G357:G359" si="839">J357+M357</f>
        <v>0</v>
      </c>
      <c r="H357" s="53">
        <f t="shared" ref="H357:H359" si="840">K357+N357</f>
        <v>61750.04</v>
      </c>
      <c r="I357" s="53">
        <f>SUM(I358:I361)</f>
        <v>0</v>
      </c>
      <c r="J357" s="53">
        <f t="shared" ref="J357:K357" si="841">SUM(J358:J361)</f>
        <v>0</v>
      </c>
      <c r="K357" s="53">
        <f t="shared" si="841"/>
        <v>0</v>
      </c>
      <c r="L357" s="53">
        <f>SUM(L358:L361)</f>
        <v>61750.04</v>
      </c>
      <c r="M357" s="53">
        <f t="shared" ref="M357:N357" si="842">SUM(M358:M361)</f>
        <v>0</v>
      </c>
      <c r="N357" s="53">
        <f t="shared" si="842"/>
        <v>61750.04</v>
      </c>
      <c r="O357" s="53">
        <f>SUM(O358:O361)</f>
        <v>0</v>
      </c>
      <c r="P357" s="53">
        <f t="shared" ref="P357" si="843">SUM(P358:P361)</f>
        <v>0</v>
      </c>
      <c r="Q357" s="53">
        <f>SUM(Q358:Q361)</f>
        <v>0</v>
      </c>
      <c r="R357" s="53">
        <f>SUM(R358:R361)</f>
        <v>0</v>
      </c>
      <c r="S357" s="53">
        <f t="shared" ref="S357:T357" si="844">SUM(S358:S361)</f>
        <v>0</v>
      </c>
      <c r="T357" s="53">
        <f t="shared" si="844"/>
        <v>0</v>
      </c>
      <c r="U357" s="53">
        <f>SUM(U358:U361)</f>
        <v>0</v>
      </c>
      <c r="V357" s="53">
        <f>SUM(V358:V361)</f>
        <v>0</v>
      </c>
      <c r="W357" s="53">
        <f t="shared" ref="W357" si="845">SUM(W358:W361)</f>
        <v>0</v>
      </c>
    </row>
    <row r="358" spans="1:23" ht="21" customHeight="1" x14ac:dyDescent="0.4">
      <c r="A358" s="110"/>
      <c r="B358" s="113"/>
      <c r="C358" s="113"/>
      <c r="D358" s="109" t="s">
        <v>293</v>
      </c>
      <c r="E358" s="58" t="s">
        <v>24</v>
      </c>
      <c r="F358" s="53">
        <f t="shared" ref="F358:F359" si="846">I358+L358</f>
        <v>26243</v>
      </c>
      <c r="G358" s="53">
        <f t="shared" si="839"/>
        <v>0</v>
      </c>
      <c r="H358" s="53">
        <f t="shared" si="840"/>
        <v>26243</v>
      </c>
      <c r="I358" s="53">
        <f>SUM(J358:K358)</f>
        <v>0</v>
      </c>
      <c r="J358" s="53">
        <v>0</v>
      </c>
      <c r="K358" s="53">
        <v>0</v>
      </c>
      <c r="L358" s="53">
        <f>SUM(M358:N358)</f>
        <v>26243</v>
      </c>
      <c r="M358" s="53">
        <v>0</v>
      </c>
      <c r="N358" s="53">
        <v>26243</v>
      </c>
      <c r="O358" s="53">
        <f>SUM(P358:Q358)</f>
        <v>0</v>
      </c>
      <c r="P358" s="53">
        <v>0</v>
      </c>
      <c r="Q358" s="53">
        <v>0</v>
      </c>
      <c r="R358" s="53">
        <f>SUM(S358:T358)</f>
        <v>0</v>
      </c>
      <c r="S358" s="53">
        <v>0</v>
      </c>
      <c r="T358" s="53">
        <v>0</v>
      </c>
      <c r="U358" s="53">
        <f>SUM(V358:W358)</f>
        <v>0</v>
      </c>
      <c r="V358" s="53">
        <v>0</v>
      </c>
      <c r="W358" s="53">
        <v>0</v>
      </c>
    </row>
    <row r="359" spans="1:23" ht="21" customHeight="1" x14ac:dyDescent="0.4">
      <c r="A359" s="110"/>
      <c r="B359" s="113"/>
      <c r="C359" s="113"/>
      <c r="D359" s="119"/>
      <c r="E359" s="58" t="s">
        <v>25</v>
      </c>
      <c r="F359" s="53">
        <f t="shared" si="846"/>
        <v>25213.86</v>
      </c>
      <c r="G359" s="53">
        <f t="shared" si="839"/>
        <v>0</v>
      </c>
      <c r="H359" s="53">
        <f t="shared" si="840"/>
        <v>25213.86</v>
      </c>
      <c r="I359" s="53">
        <f>SUM(J359:K359)</f>
        <v>0</v>
      </c>
      <c r="J359" s="53">
        <v>0</v>
      </c>
      <c r="K359" s="53">
        <v>0</v>
      </c>
      <c r="L359" s="53">
        <f t="shared" ref="L359:L361" si="847">SUM(M359:N359)</f>
        <v>25213.86</v>
      </c>
      <c r="M359" s="53">
        <v>0</v>
      </c>
      <c r="N359" s="53">
        <v>25213.86</v>
      </c>
      <c r="O359" s="53">
        <f>SUM(P359:Q359)</f>
        <v>0</v>
      </c>
      <c r="P359" s="53">
        <v>0</v>
      </c>
      <c r="Q359" s="53">
        <v>0</v>
      </c>
      <c r="R359" s="53">
        <f t="shared" ref="R359:R361" si="848">SUM(S359:T359)</f>
        <v>0</v>
      </c>
      <c r="S359" s="53">
        <v>0</v>
      </c>
      <c r="T359" s="53">
        <v>0</v>
      </c>
      <c r="U359" s="53">
        <f t="shared" ref="U359:U361" si="849">SUM(V359:W359)</f>
        <v>0</v>
      </c>
      <c r="V359" s="53">
        <v>0</v>
      </c>
      <c r="W359" s="53">
        <v>0</v>
      </c>
    </row>
    <row r="360" spans="1:23" ht="21" customHeight="1" x14ac:dyDescent="0.4">
      <c r="A360" s="110"/>
      <c r="B360" s="113"/>
      <c r="C360" s="113"/>
      <c r="D360" s="119"/>
      <c r="E360" s="58" t="s">
        <v>26</v>
      </c>
      <c r="F360" s="53">
        <f t="shared" ref="F360:F361" si="850">I360+L360</f>
        <v>0</v>
      </c>
      <c r="G360" s="53">
        <f t="shared" ref="G360:G361" si="851">J360+M360</f>
        <v>0</v>
      </c>
      <c r="H360" s="53">
        <f t="shared" ref="H360:H361" si="852">K360+N360</f>
        <v>0</v>
      </c>
      <c r="I360" s="53">
        <f t="shared" ref="I360" si="853">SUM(J360:K360)</f>
        <v>0</v>
      </c>
      <c r="J360" s="53">
        <v>0</v>
      </c>
      <c r="K360" s="53">
        <v>0</v>
      </c>
      <c r="L360" s="53">
        <f t="shared" si="847"/>
        <v>0</v>
      </c>
      <c r="M360" s="53">
        <v>0</v>
      </c>
      <c r="N360" s="53">
        <v>0</v>
      </c>
      <c r="O360" s="53">
        <f t="shared" ref="O360:O361" si="854">SUM(P360:Q360)</f>
        <v>0</v>
      </c>
      <c r="P360" s="53">
        <v>0</v>
      </c>
      <c r="Q360" s="53">
        <v>0</v>
      </c>
      <c r="R360" s="53">
        <f t="shared" si="848"/>
        <v>0</v>
      </c>
      <c r="S360" s="53">
        <v>0</v>
      </c>
      <c r="T360" s="53">
        <v>0</v>
      </c>
      <c r="U360" s="53">
        <f t="shared" si="849"/>
        <v>0</v>
      </c>
      <c r="V360" s="53">
        <v>0</v>
      </c>
      <c r="W360" s="53">
        <v>0</v>
      </c>
    </row>
    <row r="361" spans="1:23" ht="21" customHeight="1" x14ac:dyDescent="0.4">
      <c r="A361" s="111"/>
      <c r="B361" s="114"/>
      <c r="C361" s="114"/>
      <c r="D361" s="120"/>
      <c r="E361" s="58" t="s">
        <v>27</v>
      </c>
      <c r="F361" s="53">
        <f t="shared" si="850"/>
        <v>10293.18</v>
      </c>
      <c r="G361" s="53">
        <f t="shared" si="851"/>
        <v>0</v>
      </c>
      <c r="H361" s="53">
        <f t="shared" si="852"/>
        <v>10293.18</v>
      </c>
      <c r="I361" s="53">
        <v>0</v>
      </c>
      <c r="J361" s="53">
        <v>0</v>
      </c>
      <c r="K361" s="53">
        <v>0</v>
      </c>
      <c r="L361" s="53">
        <f t="shared" si="847"/>
        <v>10293.18</v>
      </c>
      <c r="M361" s="53">
        <v>0</v>
      </c>
      <c r="N361" s="53">
        <v>10293.18</v>
      </c>
      <c r="O361" s="53">
        <f t="shared" si="854"/>
        <v>0</v>
      </c>
      <c r="P361" s="53">
        <v>0</v>
      </c>
      <c r="Q361" s="53">
        <v>0</v>
      </c>
      <c r="R361" s="53">
        <f t="shared" si="848"/>
        <v>0</v>
      </c>
      <c r="S361" s="53">
        <v>0</v>
      </c>
      <c r="T361" s="53">
        <v>0</v>
      </c>
      <c r="U361" s="53">
        <f t="shared" si="849"/>
        <v>0</v>
      </c>
      <c r="V361" s="53">
        <v>0</v>
      </c>
      <c r="W361" s="53">
        <v>0</v>
      </c>
    </row>
    <row r="362" spans="1:23" ht="21" customHeight="1" x14ac:dyDescent="0.4">
      <c r="A362" s="109">
        <f>'Характеристика объектов'!A80</f>
        <v>60</v>
      </c>
      <c r="B362" s="112" t="str">
        <f>'Характеристика объектов'!B80</f>
        <v>Ям-Тесовское сельское поселение</v>
      </c>
      <c r="C362" s="112" t="str">
        <f>'Характеристика объектов'!C80</f>
        <v>Капитальный ремонт  водопроводных сетей по адресу: Ленинградская область, Лужский район, п. Приозерный</v>
      </c>
      <c r="D362" s="117" t="s">
        <v>22</v>
      </c>
      <c r="E362" s="118"/>
      <c r="F362" s="53">
        <f>I362+L362+O362+R362+U362</f>
        <v>30952.400000000001</v>
      </c>
      <c r="G362" s="53">
        <f t="shared" ref="G362:G364" si="855">J362+M362</f>
        <v>0</v>
      </c>
      <c r="H362" s="53">
        <f t="shared" ref="H362:H364" si="856">K362+N362</f>
        <v>30952.400000000001</v>
      </c>
      <c r="I362" s="53">
        <f>SUM(I363:I366)</f>
        <v>0</v>
      </c>
      <c r="J362" s="53">
        <f t="shared" ref="J362:K362" si="857">SUM(J363:J366)</f>
        <v>0</v>
      </c>
      <c r="K362" s="53">
        <f t="shared" si="857"/>
        <v>0</v>
      </c>
      <c r="L362" s="53">
        <f>SUM(L363:L366)</f>
        <v>30952.400000000001</v>
      </c>
      <c r="M362" s="53">
        <f t="shared" ref="M362:N362" si="858">SUM(M363:M366)</f>
        <v>0</v>
      </c>
      <c r="N362" s="53">
        <f t="shared" si="858"/>
        <v>30952.400000000001</v>
      </c>
      <c r="O362" s="53">
        <f>SUM(O363:O366)</f>
        <v>0</v>
      </c>
      <c r="P362" s="53">
        <f t="shared" ref="P362" si="859">SUM(P363:P366)</f>
        <v>0</v>
      </c>
      <c r="Q362" s="53">
        <f>SUM(Q363:Q366)</f>
        <v>0</v>
      </c>
      <c r="R362" s="53">
        <f>SUM(R363:R366)</f>
        <v>0</v>
      </c>
      <c r="S362" s="53">
        <f t="shared" ref="S362:T362" si="860">SUM(S363:S366)</f>
        <v>0</v>
      </c>
      <c r="T362" s="53">
        <f t="shared" si="860"/>
        <v>0</v>
      </c>
      <c r="U362" s="53">
        <f>SUM(U363:U366)</f>
        <v>0</v>
      </c>
      <c r="V362" s="53">
        <f>SUM(V363:V366)</f>
        <v>0</v>
      </c>
      <c r="W362" s="53">
        <f t="shared" ref="W362" si="861">SUM(W363:W366)</f>
        <v>0</v>
      </c>
    </row>
    <row r="363" spans="1:23" ht="21" customHeight="1" x14ac:dyDescent="0.4">
      <c r="A363" s="110"/>
      <c r="B363" s="113"/>
      <c r="C363" s="113"/>
      <c r="D363" s="109" t="s">
        <v>293</v>
      </c>
      <c r="E363" s="58" t="s">
        <v>24</v>
      </c>
      <c r="F363" s="53">
        <f t="shared" ref="F363:F364" si="862">I363+L363</f>
        <v>13154</v>
      </c>
      <c r="G363" s="53">
        <f t="shared" si="855"/>
        <v>0</v>
      </c>
      <c r="H363" s="53">
        <f t="shared" si="856"/>
        <v>13154</v>
      </c>
      <c r="I363" s="53">
        <f>SUM(J363:K363)</f>
        <v>0</v>
      </c>
      <c r="J363" s="53">
        <v>0</v>
      </c>
      <c r="K363" s="53">
        <v>0</v>
      </c>
      <c r="L363" s="53">
        <f>SUM(M363:N363)</f>
        <v>13154</v>
      </c>
      <c r="M363" s="53">
        <v>0</v>
      </c>
      <c r="N363" s="53">
        <v>13154</v>
      </c>
      <c r="O363" s="53">
        <f>SUM(P363:Q363)</f>
        <v>0</v>
      </c>
      <c r="P363" s="53">
        <v>0</v>
      </c>
      <c r="Q363" s="53">
        <v>0</v>
      </c>
      <c r="R363" s="53">
        <f>SUM(S363:T363)</f>
        <v>0</v>
      </c>
      <c r="S363" s="53">
        <v>0</v>
      </c>
      <c r="T363" s="53">
        <v>0</v>
      </c>
      <c r="U363" s="53">
        <f>SUM(V363:W363)</f>
        <v>0</v>
      </c>
      <c r="V363" s="53">
        <v>0</v>
      </c>
      <c r="W363" s="53">
        <v>0</v>
      </c>
    </row>
    <row r="364" spans="1:23" ht="21" customHeight="1" x14ac:dyDescent="0.4">
      <c r="A364" s="110"/>
      <c r="B364" s="113"/>
      <c r="C364" s="113"/>
      <c r="D364" s="119"/>
      <c r="E364" s="58" t="s">
        <v>25</v>
      </c>
      <c r="F364" s="53">
        <f t="shared" si="862"/>
        <v>12638.16</v>
      </c>
      <c r="G364" s="53">
        <f t="shared" si="855"/>
        <v>0</v>
      </c>
      <c r="H364" s="53">
        <f t="shared" si="856"/>
        <v>12638.16</v>
      </c>
      <c r="I364" s="53">
        <f>SUM(J364:K364)</f>
        <v>0</v>
      </c>
      <c r="J364" s="53">
        <v>0</v>
      </c>
      <c r="K364" s="53">
        <v>0</v>
      </c>
      <c r="L364" s="53">
        <f t="shared" ref="L364:L366" si="863">SUM(M364:N364)</f>
        <v>12638.16</v>
      </c>
      <c r="M364" s="53">
        <v>0</v>
      </c>
      <c r="N364" s="53">
        <v>12638.16</v>
      </c>
      <c r="O364" s="53">
        <f>SUM(P364:Q364)</f>
        <v>0</v>
      </c>
      <c r="P364" s="53">
        <v>0</v>
      </c>
      <c r="Q364" s="53">
        <v>0</v>
      </c>
      <c r="R364" s="53">
        <f t="shared" ref="R364:R366" si="864">SUM(S364:T364)</f>
        <v>0</v>
      </c>
      <c r="S364" s="53">
        <v>0</v>
      </c>
      <c r="T364" s="53">
        <v>0</v>
      </c>
      <c r="U364" s="53">
        <f t="shared" ref="U364:U366" si="865">SUM(V364:W364)</f>
        <v>0</v>
      </c>
      <c r="V364" s="53">
        <v>0</v>
      </c>
      <c r="W364" s="53">
        <v>0</v>
      </c>
    </row>
    <row r="365" spans="1:23" ht="21" customHeight="1" x14ac:dyDescent="0.4">
      <c r="A365" s="110"/>
      <c r="B365" s="113"/>
      <c r="C365" s="113"/>
      <c r="D365" s="119"/>
      <c r="E365" s="58" t="s">
        <v>26</v>
      </c>
      <c r="F365" s="53">
        <f t="shared" ref="F365:F366" si="866">I365+L365</f>
        <v>0</v>
      </c>
      <c r="G365" s="53">
        <f t="shared" ref="G365:G366" si="867">J365+M365</f>
        <v>0</v>
      </c>
      <c r="H365" s="53">
        <f t="shared" ref="H365:H366" si="868">K365+N365</f>
        <v>0</v>
      </c>
      <c r="I365" s="53">
        <f t="shared" ref="I365" si="869">SUM(J365:K365)</f>
        <v>0</v>
      </c>
      <c r="J365" s="53">
        <v>0</v>
      </c>
      <c r="K365" s="53">
        <v>0</v>
      </c>
      <c r="L365" s="53">
        <f t="shared" si="863"/>
        <v>0</v>
      </c>
      <c r="M365" s="53">
        <v>0</v>
      </c>
      <c r="N365" s="53">
        <v>0</v>
      </c>
      <c r="O365" s="53">
        <f t="shared" ref="O365:O366" si="870">SUM(P365:Q365)</f>
        <v>0</v>
      </c>
      <c r="P365" s="53">
        <v>0</v>
      </c>
      <c r="Q365" s="53">
        <v>0</v>
      </c>
      <c r="R365" s="53">
        <f t="shared" si="864"/>
        <v>0</v>
      </c>
      <c r="S365" s="53">
        <v>0</v>
      </c>
      <c r="T365" s="53">
        <v>0</v>
      </c>
      <c r="U365" s="53">
        <f t="shared" si="865"/>
        <v>0</v>
      </c>
      <c r="V365" s="53">
        <v>0</v>
      </c>
      <c r="W365" s="53">
        <v>0</v>
      </c>
    </row>
    <row r="366" spans="1:23" ht="21" customHeight="1" x14ac:dyDescent="0.4">
      <c r="A366" s="111"/>
      <c r="B366" s="114"/>
      <c r="C366" s="114"/>
      <c r="D366" s="120"/>
      <c r="E366" s="58" t="s">
        <v>27</v>
      </c>
      <c r="F366" s="53">
        <f t="shared" si="866"/>
        <v>5160.24</v>
      </c>
      <c r="G366" s="53">
        <f t="shared" si="867"/>
        <v>0</v>
      </c>
      <c r="H366" s="53">
        <f t="shared" si="868"/>
        <v>5160.24</v>
      </c>
      <c r="I366" s="53">
        <v>0</v>
      </c>
      <c r="J366" s="53">
        <v>0</v>
      </c>
      <c r="K366" s="53">
        <v>0</v>
      </c>
      <c r="L366" s="53">
        <f t="shared" si="863"/>
        <v>5160.24</v>
      </c>
      <c r="M366" s="53">
        <v>0</v>
      </c>
      <c r="N366" s="53">
        <v>5160.24</v>
      </c>
      <c r="O366" s="53">
        <f t="shared" si="870"/>
        <v>0</v>
      </c>
      <c r="P366" s="53">
        <v>0</v>
      </c>
      <c r="Q366" s="53">
        <v>0</v>
      </c>
      <c r="R366" s="53">
        <f t="shared" si="864"/>
        <v>0</v>
      </c>
      <c r="S366" s="53">
        <v>0</v>
      </c>
      <c r="T366" s="53">
        <v>0</v>
      </c>
      <c r="U366" s="53">
        <f t="shared" si="865"/>
        <v>0</v>
      </c>
      <c r="V366" s="53">
        <v>0</v>
      </c>
      <c r="W366" s="53">
        <v>0</v>
      </c>
    </row>
    <row r="367" spans="1:23" ht="15.75" customHeight="1" x14ac:dyDescent="0.4">
      <c r="A367" s="121" t="s">
        <v>285</v>
      </c>
      <c r="B367" s="122"/>
      <c r="C367" s="123"/>
      <c r="D367" s="117" t="s">
        <v>22</v>
      </c>
      <c r="E367" s="118"/>
      <c r="F367" s="53">
        <f>SUM(F368:F371)</f>
        <v>150190</v>
      </c>
      <c r="G367" s="53">
        <f t="shared" ref="G367:M367" si="871">SUM(G368:G371)</f>
        <v>0</v>
      </c>
      <c r="H367" s="53">
        <f>SUM(H368:H371)</f>
        <v>150190</v>
      </c>
      <c r="I367" s="53">
        <f t="shared" si="871"/>
        <v>0</v>
      </c>
      <c r="J367" s="53">
        <f t="shared" si="871"/>
        <v>0</v>
      </c>
      <c r="K367" s="53">
        <f t="shared" si="871"/>
        <v>0</v>
      </c>
      <c r="L367" s="53">
        <f t="shared" si="871"/>
        <v>150190</v>
      </c>
      <c r="M367" s="53">
        <f t="shared" si="871"/>
        <v>0</v>
      </c>
      <c r="N367" s="53">
        <f>SUM(N368:N371)</f>
        <v>150190</v>
      </c>
      <c r="O367" s="53">
        <f t="shared" ref="O367:W367" si="872">SUM(O368:O371)</f>
        <v>0</v>
      </c>
      <c r="P367" s="53">
        <f t="shared" si="872"/>
        <v>0</v>
      </c>
      <c r="Q367" s="53">
        <f t="shared" si="872"/>
        <v>0</v>
      </c>
      <c r="R367" s="53">
        <f t="shared" si="872"/>
        <v>0</v>
      </c>
      <c r="S367" s="53">
        <f t="shared" si="872"/>
        <v>0</v>
      </c>
      <c r="T367" s="53">
        <f t="shared" si="872"/>
        <v>0</v>
      </c>
      <c r="U367" s="53">
        <f t="shared" si="872"/>
        <v>0</v>
      </c>
      <c r="V367" s="53">
        <f t="shared" si="872"/>
        <v>0</v>
      </c>
      <c r="W367" s="53">
        <f t="shared" si="872"/>
        <v>0</v>
      </c>
    </row>
    <row r="368" spans="1:23" ht="15.75" customHeight="1" x14ac:dyDescent="0.4">
      <c r="A368" s="124"/>
      <c r="B368" s="125"/>
      <c r="C368" s="126"/>
      <c r="D368" s="109" t="s">
        <v>23</v>
      </c>
      <c r="E368" s="58" t="s">
        <v>24</v>
      </c>
      <c r="F368" s="53">
        <f t="shared" ref="F368:M371" si="873">F373+F378+F383+F388+F393+F398+F403+F408</f>
        <v>63826</v>
      </c>
      <c r="G368" s="53">
        <f t="shared" si="873"/>
        <v>0</v>
      </c>
      <c r="H368" s="53">
        <f t="shared" si="873"/>
        <v>63826</v>
      </c>
      <c r="I368" s="53">
        <f t="shared" si="873"/>
        <v>0</v>
      </c>
      <c r="J368" s="53">
        <f t="shared" si="873"/>
        <v>0</v>
      </c>
      <c r="K368" s="53">
        <f t="shared" si="873"/>
        <v>0</v>
      </c>
      <c r="L368" s="53">
        <f t="shared" si="873"/>
        <v>63826</v>
      </c>
      <c r="M368" s="53">
        <f t="shared" si="873"/>
        <v>0</v>
      </c>
      <c r="N368" s="53">
        <f>N373+N378+N383+N388+N393+N398+N403+N408</f>
        <v>63826</v>
      </c>
      <c r="O368" s="53">
        <f t="shared" ref="O368:V368" si="874">O403+O413+O418+O423+O428+O433+O438+O443+O448+O453+O458+O463</f>
        <v>0</v>
      </c>
      <c r="P368" s="53">
        <f t="shared" si="874"/>
        <v>0</v>
      </c>
      <c r="Q368" s="53">
        <f t="shared" si="874"/>
        <v>0</v>
      </c>
      <c r="R368" s="53">
        <f t="shared" si="874"/>
        <v>0</v>
      </c>
      <c r="S368" s="53">
        <f t="shared" si="874"/>
        <v>0</v>
      </c>
      <c r="T368" s="53">
        <f t="shared" si="874"/>
        <v>0</v>
      </c>
      <c r="U368" s="53">
        <f t="shared" si="874"/>
        <v>0</v>
      </c>
      <c r="V368" s="53">
        <f t="shared" si="874"/>
        <v>0</v>
      </c>
      <c r="W368" s="53">
        <f>W403+W413+W418+W423+W428+W433+W438+W443+W448+W453+W458+W463</f>
        <v>0</v>
      </c>
    </row>
    <row r="369" spans="1:23" ht="15.75" customHeight="1" x14ac:dyDescent="0.4">
      <c r="A369" s="124"/>
      <c r="B369" s="125"/>
      <c r="C369" s="126"/>
      <c r="D369" s="110"/>
      <c r="E369" s="58" t="s">
        <v>25</v>
      </c>
      <c r="F369" s="53">
        <f t="shared" si="873"/>
        <v>61323.009999999995</v>
      </c>
      <c r="G369" s="53">
        <f t="shared" si="873"/>
        <v>0</v>
      </c>
      <c r="H369" s="53">
        <f t="shared" si="873"/>
        <v>61323.009999999995</v>
      </c>
      <c r="I369" s="53">
        <f t="shared" si="873"/>
        <v>0</v>
      </c>
      <c r="J369" s="53">
        <f t="shared" si="873"/>
        <v>0</v>
      </c>
      <c r="K369" s="53">
        <f t="shared" si="873"/>
        <v>0</v>
      </c>
      <c r="L369" s="53">
        <f t="shared" si="873"/>
        <v>61323.009999999995</v>
      </c>
      <c r="M369" s="53">
        <f t="shared" si="873"/>
        <v>0</v>
      </c>
      <c r="N369" s="53">
        <f t="shared" ref="N369:N371" si="875">N374+N379+N384+N389+N394+N399+N404+N409</f>
        <v>61323.009999999995</v>
      </c>
      <c r="O369" s="53">
        <f t="shared" ref="O369:V371" si="876">O404+O414+O419+O424+O429+O434+O439+O444+O449+O454+O459+O464</f>
        <v>0</v>
      </c>
      <c r="P369" s="53">
        <f t="shared" si="876"/>
        <v>0</v>
      </c>
      <c r="Q369" s="53">
        <f t="shared" si="876"/>
        <v>0</v>
      </c>
      <c r="R369" s="53">
        <f t="shared" si="876"/>
        <v>0</v>
      </c>
      <c r="S369" s="53">
        <f t="shared" si="876"/>
        <v>0</v>
      </c>
      <c r="T369" s="53">
        <f t="shared" si="876"/>
        <v>0</v>
      </c>
      <c r="U369" s="53">
        <f t="shared" si="876"/>
        <v>0</v>
      </c>
      <c r="V369" s="53">
        <f t="shared" si="876"/>
        <v>0</v>
      </c>
      <c r="W369" s="53">
        <f t="shared" ref="W369" si="877">W404+W414+W419+W424+W429+W434+W439+W444+W449+W454+W459+W464</f>
        <v>0</v>
      </c>
    </row>
    <row r="370" spans="1:23" ht="15.75" customHeight="1" x14ac:dyDescent="0.4">
      <c r="A370" s="124"/>
      <c r="B370" s="125"/>
      <c r="C370" s="126"/>
      <c r="D370" s="110"/>
      <c r="E370" s="58" t="s">
        <v>26</v>
      </c>
      <c r="F370" s="53">
        <f t="shared" si="873"/>
        <v>0</v>
      </c>
      <c r="G370" s="53">
        <f t="shared" si="873"/>
        <v>0</v>
      </c>
      <c r="H370" s="53">
        <f t="shared" si="873"/>
        <v>0</v>
      </c>
      <c r="I370" s="53">
        <f t="shared" si="873"/>
        <v>0</v>
      </c>
      <c r="J370" s="53">
        <f t="shared" si="873"/>
        <v>0</v>
      </c>
      <c r="K370" s="53">
        <f t="shared" si="873"/>
        <v>0</v>
      </c>
      <c r="L370" s="53">
        <f t="shared" si="873"/>
        <v>0</v>
      </c>
      <c r="M370" s="53">
        <f t="shared" si="873"/>
        <v>0</v>
      </c>
      <c r="N370" s="53">
        <f t="shared" si="875"/>
        <v>0</v>
      </c>
      <c r="O370" s="53">
        <f t="shared" si="876"/>
        <v>0</v>
      </c>
      <c r="P370" s="53">
        <f t="shared" si="876"/>
        <v>0</v>
      </c>
      <c r="Q370" s="53">
        <f t="shared" si="876"/>
        <v>0</v>
      </c>
      <c r="R370" s="53">
        <f t="shared" si="876"/>
        <v>0</v>
      </c>
      <c r="S370" s="53">
        <f t="shared" si="876"/>
        <v>0</v>
      </c>
      <c r="T370" s="53">
        <f t="shared" si="876"/>
        <v>0</v>
      </c>
      <c r="U370" s="53">
        <f t="shared" si="876"/>
        <v>0</v>
      </c>
      <c r="V370" s="53">
        <f t="shared" si="876"/>
        <v>0</v>
      </c>
      <c r="W370" s="53">
        <f t="shared" ref="W370" si="878">W405+W415+W420+W425+W430+W435+W440+W445+W450+W455+W460+W465</f>
        <v>0</v>
      </c>
    </row>
    <row r="371" spans="1:23" ht="15.75" customHeight="1" x14ac:dyDescent="0.4">
      <c r="A371" s="127"/>
      <c r="B371" s="128"/>
      <c r="C371" s="129"/>
      <c r="D371" s="111"/>
      <c r="E371" s="58" t="s">
        <v>27</v>
      </c>
      <c r="F371" s="53">
        <f t="shared" si="873"/>
        <v>25040.99</v>
      </c>
      <c r="G371" s="53">
        <f t="shared" si="873"/>
        <v>0</v>
      </c>
      <c r="H371" s="53">
        <f t="shared" si="873"/>
        <v>25040.99</v>
      </c>
      <c r="I371" s="53">
        <f t="shared" si="873"/>
        <v>0</v>
      </c>
      <c r="J371" s="53">
        <f t="shared" si="873"/>
        <v>0</v>
      </c>
      <c r="K371" s="53">
        <f t="shared" si="873"/>
        <v>0</v>
      </c>
      <c r="L371" s="53">
        <f t="shared" si="873"/>
        <v>25040.99</v>
      </c>
      <c r="M371" s="53">
        <f t="shared" si="873"/>
        <v>0</v>
      </c>
      <c r="N371" s="53">
        <f t="shared" si="875"/>
        <v>25040.99</v>
      </c>
      <c r="O371" s="53">
        <f t="shared" si="876"/>
        <v>0</v>
      </c>
      <c r="P371" s="53">
        <f t="shared" si="876"/>
        <v>0</v>
      </c>
      <c r="Q371" s="53">
        <f t="shared" si="876"/>
        <v>0</v>
      </c>
      <c r="R371" s="53">
        <f t="shared" si="876"/>
        <v>0</v>
      </c>
      <c r="S371" s="53">
        <f t="shared" si="876"/>
        <v>0</v>
      </c>
      <c r="T371" s="53">
        <f t="shared" si="876"/>
        <v>0</v>
      </c>
      <c r="U371" s="53">
        <f t="shared" si="876"/>
        <v>0</v>
      </c>
      <c r="V371" s="53">
        <f t="shared" si="876"/>
        <v>0</v>
      </c>
      <c r="W371" s="53">
        <f t="shared" ref="W371" si="879">W406+W416+W421+W426+W431+W436+W441+W446+W451+W456+W461+W466</f>
        <v>0</v>
      </c>
    </row>
    <row r="372" spans="1:23" ht="21" customHeight="1" x14ac:dyDescent="0.4">
      <c r="A372" s="109">
        <f>'Характеристика объектов'!A82</f>
        <v>61</v>
      </c>
      <c r="B372" s="112" t="str">
        <f>'Характеристика объектов'!B82</f>
        <v>Важинское городское поселение</v>
      </c>
      <c r="C372" s="112" t="str">
        <f>'Характеристика объектов'!C82</f>
        <v>Капитальный ремонт водопроводных сетей  по адресу: Ленинградская область, Подпорожский район, Важинское городское поселение, пгт. Важины, 
от скв. №10884 по ул. Песочная – Сосновая – Физкультурная – Школьная скв. № 10839</v>
      </c>
      <c r="D372" s="117" t="s">
        <v>22</v>
      </c>
      <c r="E372" s="118"/>
      <c r="F372" s="53">
        <f>I372+L372+O372+R372+U372</f>
        <v>21453.61</v>
      </c>
      <c r="G372" s="53">
        <f t="shared" ref="G372:G374" si="880">J372+M372+P372+S372+V372</f>
        <v>0</v>
      </c>
      <c r="H372" s="53">
        <f t="shared" ref="H372:H373" si="881">K372+N372+Q372+T372+W372</f>
        <v>21453.61</v>
      </c>
      <c r="I372" s="53">
        <f>SUM(J372:K372)</f>
        <v>0</v>
      </c>
      <c r="J372" s="53">
        <f>SUM(J373:J376)</f>
        <v>0</v>
      </c>
      <c r="K372" s="53">
        <f>SUM(K373:K376)</f>
        <v>0</v>
      </c>
      <c r="L372" s="53">
        <f>SUM(L373:L376)</f>
        <v>21453.61</v>
      </c>
      <c r="M372" s="53">
        <f t="shared" ref="M372:N372" si="882">SUM(M373:M376)</f>
        <v>0</v>
      </c>
      <c r="N372" s="53">
        <f t="shared" si="882"/>
        <v>21453.61</v>
      </c>
      <c r="O372" s="53">
        <f>SUM(O373:O376)</f>
        <v>0</v>
      </c>
      <c r="P372" s="53">
        <f t="shared" ref="P372:Q372" si="883">SUM(P373:P376)</f>
        <v>0</v>
      </c>
      <c r="Q372" s="53">
        <f t="shared" si="883"/>
        <v>0</v>
      </c>
      <c r="R372" s="53">
        <f>SUM(R373:R376)</f>
        <v>0</v>
      </c>
      <c r="S372" s="53">
        <f t="shared" ref="S372:T372" si="884">SUM(S373:S376)</f>
        <v>0</v>
      </c>
      <c r="T372" s="53">
        <f t="shared" si="884"/>
        <v>0</v>
      </c>
      <c r="U372" s="53">
        <f>SUM(U373:U376)</f>
        <v>0</v>
      </c>
      <c r="V372" s="53">
        <f t="shared" ref="V372:W372" si="885">SUM(V373:V376)</f>
        <v>0</v>
      </c>
      <c r="W372" s="53">
        <f t="shared" si="885"/>
        <v>0</v>
      </c>
    </row>
    <row r="373" spans="1:23" ht="21" customHeight="1" x14ac:dyDescent="0.4">
      <c r="A373" s="110"/>
      <c r="B373" s="113"/>
      <c r="C373" s="113"/>
      <c r="D373" s="109" t="s">
        <v>23</v>
      </c>
      <c r="E373" s="58" t="s">
        <v>24</v>
      </c>
      <c r="F373" s="53">
        <f t="shared" ref="F373:F374" si="886">I373+L373+O373+R373+U373</f>
        <v>9117</v>
      </c>
      <c r="G373" s="53">
        <f t="shared" si="880"/>
        <v>0</v>
      </c>
      <c r="H373" s="53">
        <f t="shared" si="881"/>
        <v>9117</v>
      </c>
      <c r="I373" s="53">
        <f>SUM(J373:K373)</f>
        <v>0</v>
      </c>
      <c r="J373" s="53">
        <v>0</v>
      </c>
      <c r="K373" s="53">
        <v>0</v>
      </c>
      <c r="L373" s="53">
        <f>M373+N373</f>
        <v>9117</v>
      </c>
      <c r="M373" s="53">
        <v>0</v>
      </c>
      <c r="N373" s="53">
        <v>9117</v>
      </c>
      <c r="O373" s="53">
        <f>P373+Q373</f>
        <v>0</v>
      </c>
      <c r="P373" s="53">
        <v>0</v>
      </c>
      <c r="Q373" s="53">
        <v>0</v>
      </c>
      <c r="R373" s="53">
        <f>S373+T373</f>
        <v>0</v>
      </c>
      <c r="S373" s="53">
        <v>0</v>
      </c>
      <c r="T373" s="53">
        <v>0</v>
      </c>
      <c r="U373" s="53">
        <f>V373+W373</f>
        <v>0</v>
      </c>
      <c r="V373" s="53">
        <v>0</v>
      </c>
      <c r="W373" s="53">
        <v>0</v>
      </c>
    </row>
    <row r="374" spans="1:23" ht="21" customHeight="1" x14ac:dyDescent="0.4">
      <c r="A374" s="110"/>
      <c r="B374" s="113"/>
      <c r="C374" s="113"/>
      <c r="D374" s="110"/>
      <c r="E374" s="58" t="s">
        <v>25</v>
      </c>
      <c r="F374" s="53">
        <f t="shared" si="886"/>
        <v>8759.4699999999993</v>
      </c>
      <c r="G374" s="53">
        <f t="shared" si="880"/>
        <v>0</v>
      </c>
      <c r="H374" s="53">
        <f>K374+N374+Q374+T374+W374</f>
        <v>8759.4699999999993</v>
      </c>
      <c r="I374" s="53">
        <f t="shared" ref="I374" si="887">SUM(J374:K374)</f>
        <v>0</v>
      </c>
      <c r="J374" s="53">
        <v>0</v>
      </c>
      <c r="K374" s="53">
        <v>0</v>
      </c>
      <c r="L374" s="53">
        <f t="shared" ref="L374:L376" si="888">M374+N374</f>
        <v>8759.4699999999993</v>
      </c>
      <c r="M374" s="53">
        <v>0</v>
      </c>
      <c r="N374" s="53">
        <v>8759.4699999999993</v>
      </c>
      <c r="O374" s="53">
        <f t="shared" ref="O374:O376" si="889">P374+Q374</f>
        <v>0</v>
      </c>
      <c r="P374" s="53">
        <v>0</v>
      </c>
      <c r="Q374" s="53">
        <v>0</v>
      </c>
      <c r="R374" s="53">
        <f t="shared" ref="R374:R376" si="890">S374+T374</f>
        <v>0</v>
      </c>
      <c r="S374" s="53">
        <v>0</v>
      </c>
      <c r="T374" s="53">
        <v>0</v>
      </c>
      <c r="U374" s="53">
        <f t="shared" ref="U374:U376" si="891">V374+W374</f>
        <v>0</v>
      </c>
      <c r="V374" s="53">
        <v>0</v>
      </c>
      <c r="W374" s="53">
        <v>0</v>
      </c>
    </row>
    <row r="375" spans="1:23" ht="21" customHeight="1" x14ac:dyDescent="0.4">
      <c r="A375" s="110"/>
      <c r="B375" s="113"/>
      <c r="C375" s="113"/>
      <c r="D375" s="110"/>
      <c r="E375" s="58" t="s">
        <v>26</v>
      </c>
      <c r="F375" s="53">
        <f t="shared" ref="F375:F376" si="892">I375+L375+O375+R375+U375</f>
        <v>0</v>
      </c>
      <c r="G375" s="53">
        <f t="shared" ref="G375:G379" si="893">J375+M375+P375+S375+V375</f>
        <v>0</v>
      </c>
      <c r="H375" s="53">
        <f t="shared" ref="H375:H378" si="894">K375+N375+Q375+T375+W375</f>
        <v>0</v>
      </c>
      <c r="I375" s="53">
        <f t="shared" ref="I375" si="895">SUM(J375:K375)</f>
        <v>0</v>
      </c>
      <c r="J375" s="53">
        <v>0</v>
      </c>
      <c r="K375" s="53">
        <v>0</v>
      </c>
      <c r="L375" s="53">
        <f t="shared" si="888"/>
        <v>0</v>
      </c>
      <c r="M375" s="53">
        <v>0</v>
      </c>
      <c r="N375" s="53">
        <v>0</v>
      </c>
      <c r="O375" s="53">
        <f t="shared" si="889"/>
        <v>0</v>
      </c>
      <c r="P375" s="53">
        <v>0</v>
      </c>
      <c r="Q375" s="53">
        <v>0</v>
      </c>
      <c r="R375" s="53">
        <f t="shared" si="890"/>
        <v>0</v>
      </c>
      <c r="S375" s="53">
        <v>0</v>
      </c>
      <c r="T375" s="53">
        <v>0</v>
      </c>
      <c r="U375" s="53">
        <f t="shared" si="891"/>
        <v>0</v>
      </c>
      <c r="V375" s="53">
        <v>0</v>
      </c>
      <c r="W375" s="53">
        <v>0</v>
      </c>
    </row>
    <row r="376" spans="1:23" ht="30" customHeight="1" x14ac:dyDescent="0.4">
      <c r="A376" s="111"/>
      <c r="B376" s="114"/>
      <c r="C376" s="114"/>
      <c r="D376" s="111"/>
      <c r="E376" s="58" t="s">
        <v>27</v>
      </c>
      <c r="F376" s="53">
        <f t="shared" si="892"/>
        <v>3577.14</v>
      </c>
      <c r="G376" s="53">
        <f t="shared" si="893"/>
        <v>0</v>
      </c>
      <c r="H376" s="53">
        <f t="shared" si="894"/>
        <v>3577.14</v>
      </c>
      <c r="I376" s="53">
        <v>0</v>
      </c>
      <c r="J376" s="53">
        <v>0</v>
      </c>
      <c r="K376" s="53">
        <v>0</v>
      </c>
      <c r="L376" s="53">
        <f t="shared" si="888"/>
        <v>3577.14</v>
      </c>
      <c r="M376" s="53">
        <v>0</v>
      </c>
      <c r="N376" s="53">
        <v>3577.14</v>
      </c>
      <c r="O376" s="53">
        <f t="shared" si="889"/>
        <v>0</v>
      </c>
      <c r="P376" s="53">
        <v>0</v>
      </c>
      <c r="Q376" s="53">
        <v>0</v>
      </c>
      <c r="R376" s="53">
        <f t="shared" si="890"/>
        <v>0</v>
      </c>
      <c r="S376" s="53">
        <v>0</v>
      </c>
      <c r="T376" s="53">
        <v>0</v>
      </c>
      <c r="U376" s="53">
        <f t="shared" si="891"/>
        <v>0</v>
      </c>
      <c r="V376" s="53">
        <v>0</v>
      </c>
      <c r="W376" s="53">
        <v>0</v>
      </c>
    </row>
    <row r="377" spans="1:23" ht="21" customHeight="1" x14ac:dyDescent="0.4">
      <c r="A377" s="109">
        <f>'Характеристика объектов'!A83</f>
        <v>62</v>
      </c>
      <c r="B377" s="112" t="str">
        <f>'Характеристика объектов'!B83</f>
        <v>Важинское городское поселение</v>
      </c>
      <c r="C377" s="112" t="str">
        <f>'Характеристика объектов'!C83</f>
        <v>Капитальный ремонт водопроводных сетей  по адресу: Ленинградская область, Подпорожский район, Важинское городское поселение, пгт. Важины, 
ул. Боровая от скв. № 45557 до дома № 26</v>
      </c>
      <c r="D377" s="117" t="s">
        <v>22</v>
      </c>
      <c r="E377" s="118"/>
      <c r="F377" s="53">
        <f>I377+L377+O377+R377+U377</f>
        <v>3097.9900000000002</v>
      </c>
      <c r="G377" s="53">
        <f t="shared" si="893"/>
        <v>0</v>
      </c>
      <c r="H377" s="53">
        <f t="shared" si="894"/>
        <v>3097.9900000000002</v>
      </c>
      <c r="I377" s="53">
        <f>SUM(J377:K377)</f>
        <v>0</v>
      </c>
      <c r="J377" s="53">
        <f>SUM(J378:J381)</f>
        <v>0</v>
      </c>
      <c r="K377" s="53">
        <f>SUM(K378:K381)</f>
        <v>0</v>
      </c>
      <c r="L377" s="53">
        <f>SUM(L378:L381)</f>
        <v>3097.9900000000002</v>
      </c>
      <c r="M377" s="53">
        <f t="shared" ref="M377:N377" si="896">SUM(M378:M381)</f>
        <v>0</v>
      </c>
      <c r="N377" s="53">
        <f t="shared" si="896"/>
        <v>3097.9900000000002</v>
      </c>
      <c r="O377" s="53">
        <f>SUM(O378:O381)</f>
        <v>0</v>
      </c>
      <c r="P377" s="53">
        <f t="shared" ref="P377:Q377" si="897">SUM(P378:P381)</f>
        <v>0</v>
      </c>
      <c r="Q377" s="53">
        <f t="shared" si="897"/>
        <v>0</v>
      </c>
      <c r="R377" s="53">
        <f>SUM(R378:R381)</f>
        <v>0</v>
      </c>
      <c r="S377" s="53">
        <f t="shared" ref="S377:T377" si="898">SUM(S378:S381)</f>
        <v>0</v>
      </c>
      <c r="T377" s="53">
        <f t="shared" si="898"/>
        <v>0</v>
      </c>
      <c r="U377" s="53">
        <f>SUM(U378:U381)</f>
        <v>0</v>
      </c>
      <c r="V377" s="53">
        <f t="shared" ref="V377:W377" si="899">SUM(V378:V381)</f>
        <v>0</v>
      </c>
      <c r="W377" s="53">
        <f t="shared" si="899"/>
        <v>0</v>
      </c>
    </row>
    <row r="378" spans="1:23" ht="21" customHeight="1" x14ac:dyDescent="0.4">
      <c r="A378" s="110"/>
      <c r="B378" s="113"/>
      <c r="C378" s="113"/>
      <c r="D378" s="109" t="s">
        <v>23</v>
      </c>
      <c r="E378" s="58" t="s">
        <v>24</v>
      </c>
      <c r="F378" s="53">
        <f t="shared" ref="F378:F381" si="900">I378+L378+O378+R378+U378</f>
        <v>1316</v>
      </c>
      <c r="G378" s="53">
        <f t="shared" si="893"/>
        <v>0</v>
      </c>
      <c r="H378" s="53">
        <f t="shared" si="894"/>
        <v>1316</v>
      </c>
      <c r="I378" s="53">
        <f>SUM(J378:K378)</f>
        <v>0</v>
      </c>
      <c r="J378" s="53">
        <v>0</v>
      </c>
      <c r="K378" s="53">
        <v>0</v>
      </c>
      <c r="L378" s="53">
        <f>M378+N378</f>
        <v>1316</v>
      </c>
      <c r="M378" s="53">
        <v>0</v>
      </c>
      <c r="N378" s="53">
        <v>1316</v>
      </c>
      <c r="O378" s="53">
        <f>P378+Q378</f>
        <v>0</v>
      </c>
      <c r="P378" s="53">
        <v>0</v>
      </c>
      <c r="Q378" s="53">
        <v>0</v>
      </c>
      <c r="R378" s="53">
        <f>S378+T378</f>
        <v>0</v>
      </c>
      <c r="S378" s="53">
        <v>0</v>
      </c>
      <c r="T378" s="53">
        <v>0</v>
      </c>
      <c r="U378" s="53">
        <f>V378+W378</f>
        <v>0</v>
      </c>
      <c r="V378" s="53">
        <v>0</v>
      </c>
      <c r="W378" s="53">
        <v>0</v>
      </c>
    </row>
    <row r="379" spans="1:23" ht="21" customHeight="1" x14ac:dyDescent="0.4">
      <c r="A379" s="110"/>
      <c r="B379" s="113"/>
      <c r="C379" s="113"/>
      <c r="D379" s="110"/>
      <c r="E379" s="58" t="s">
        <v>25</v>
      </c>
      <c r="F379" s="53">
        <f t="shared" si="900"/>
        <v>1264.3900000000001</v>
      </c>
      <c r="G379" s="53">
        <f t="shared" si="893"/>
        <v>0</v>
      </c>
      <c r="H379" s="53">
        <f>K379+N379+Q379+T379+W379</f>
        <v>1264.3900000000001</v>
      </c>
      <c r="I379" s="53">
        <f t="shared" ref="I379" si="901">SUM(J379:K379)</f>
        <v>0</v>
      </c>
      <c r="J379" s="53">
        <v>0</v>
      </c>
      <c r="K379" s="53">
        <v>0</v>
      </c>
      <c r="L379" s="53">
        <f t="shared" ref="L379:L381" si="902">M379+N379</f>
        <v>1264.3900000000001</v>
      </c>
      <c r="M379" s="53">
        <v>0</v>
      </c>
      <c r="N379" s="53">
        <v>1264.3900000000001</v>
      </c>
      <c r="O379" s="53">
        <f t="shared" ref="O379:O381" si="903">P379+Q379</f>
        <v>0</v>
      </c>
      <c r="P379" s="53">
        <v>0</v>
      </c>
      <c r="Q379" s="53">
        <v>0</v>
      </c>
      <c r="R379" s="53">
        <f t="shared" ref="R379:R381" si="904">S379+T379</f>
        <v>0</v>
      </c>
      <c r="S379" s="53">
        <v>0</v>
      </c>
      <c r="T379" s="53">
        <v>0</v>
      </c>
      <c r="U379" s="53">
        <f t="shared" ref="U379:U381" si="905">V379+W379</f>
        <v>0</v>
      </c>
      <c r="V379" s="53">
        <v>0</v>
      </c>
      <c r="W379" s="53">
        <v>0</v>
      </c>
    </row>
    <row r="380" spans="1:23" ht="21" customHeight="1" x14ac:dyDescent="0.4">
      <c r="A380" s="110"/>
      <c r="B380" s="113"/>
      <c r="C380" s="113"/>
      <c r="D380" s="110"/>
      <c r="E380" s="58" t="s">
        <v>26</v>
      </c>
      <c r="F380" s="53">
        <f t="shared" si="900"/>
        <v>0</v>
      </c>
      <c r="G380" s="53">
        <f t="shared" ref="G380:G411" si="906">J380+M380+P380+S380+V380</f>
        <v>0</v>
      </c>
      <c r="H380" s="53">
        <f t="shared" ref="H380:H383" si="907">K380+N380+Q380+T380+W380</f>
        <v>0</v>
      </c>
      <c r="I380" s="53">
        <f t="shared" ref="I380" si="908">SUM(J380:K380)</f>
        <v>0</v>
      </c>
      <c r="J380" s="53">
        <v>0</v>
      </c>
      <c r="K380" s="53">
        <v>0</v>
      </c>
      <c r="L380" s="53">
        <f t="shared" si="902"/>
        <v>0</v>
      </c>
      <c r="M380" s="53">
        <v>0</v>
      </c>
      <c r="N380" s="53">
        <v>0</v>
      </c>
      <c r="O380" s="53">
        <f t="shared" si="903"/>
        <v>0</v>
      </c>
      <c r="P380" s="53">
        <v>0</v>
      </c>
      <c r="Q380" s="53">
        <v>0</v>
      </c>
      <c r="R380" s="53">
        <f t="shared" si="904"/>
        <v>0</v>
      </c>
      <c r="S380" s="53">
        <v>0</v>
      </c>
      <c r="T380" s="53">
        <v>0</v>
      </c>
      <c r="U380" s="53">
        <f t="shared" si="905"/>
        <v>0</v>
      </c>
      <c r="V380" s="53">
        <v>0</v>
      </c>
      <c r="W380" s="53">
        <v>0</v>
      </c>
    </row>
    <row r="381" spans="1:23" ht="21" customHeight="1" x14ac:dyDescent="0.4">
      <c r="A381" s="111"/>
      <c r="B381" s="114"/>
      <c r="C381" s="114"/>
      <c r="D381" s="111"/>
      <c r="E381" s="58" t="s">
        <v>27</v>
      </c>
      <c r="F381" s="53">
        <f t="shared" si="900"/>
        <v>517.6</v>
      </c>
      <c r="G381" s="53">
        <f t="shared" si="906"/>
        <v>0</v>
      </c>
      <c r="H381" s="53">
        <f t="shared" si="907"/>
        <v>517.6</v>
      </c>
      <c r="I381" s="53">
        <v>0</v>
      </c>
      <c r="J381" s="53">
        <v>0</v>
      </c>
      <c r="K381" s="53">
        <v>0</v>
      </c>
      <c r="L381" s="53">
        <f t="shared" si="902"/>
        <v>517.6</v>
      </c>
      <c r="M381" s="53">
        <v>0</v>
      </c>
      <c r="N381" s="53">
        <v>517.6</v>
      </c>
      <c r="O381" s="53">
        <f t="shared" si="903"/>
        <v>0</v>
      </c>
      <c r="P381" s="53">
        <v>0</v>
      </c>
      <c r="Q381" s="53">
        <v>0</v>
      </c>
      <c r="R381" s="53">
        <f t="shared" si="904"/>
        <v>0</v>
      </c>
      <c r="S381" s="53">
        <v>0</v>
      </c>
      <c r="T381" s="53">
        <v>0</v>
      </c>
      <c r="U381" s="53">
        <f t="shared" si="905"/>
        <v>0</v>
      </c>
      <c r="V381" s="53">
        <v>0</v>
      </c>
      <c r="W381" s="53">
        <v>0</v>
      </c>
    </row>
    <row r="382" spans="1:23" ht="21" customHeight="1" x14ac:dyDescent="0.4">
      <c r="A382" s="109">
        <f>'Характеристика объектов'!A84</f>
        <v>63</v>
      </c>
      <c r="B382" s="112" t="str">
        <f>'Характеристика объектов'!B84</f>
        <v>Важинское городское поселение</v>
      </c>
      <c r="C382" s="112" t="str">
        <f>'Характеристика объектов'!C84</f>
        <v>Капитальный ремонт водопроводных сетей  по адресу: Ленинградская область, Подпорожский район, Важинское городское поселение, пгт. Важины, 
ул. Школьная ВК53 до ВК57 
ул. Трифонова</v>
      </c>
      <c r="D382" s="117" t="s">
        <v>22</v>
      </c>
      <c r="E382" s="118"/>
      <c r="F382" s="53">
        <f>I382+L382+O382+R382+U382</f>
        <v>9929.07</v>
      </c>
      <c r="G382" s="53">
        <f t="shared" si="906"/>
        <v>0</v>
      </c>
      <c r="H382" s="53">
        <f t="shared" si="907"/>
        <v>9929.07</v>
      </c>
      <c r="I382" s="53">
        <f>SUM(J382:K382)</f>
        <v>0</v>
      </c>
      <c r="J382" s="53">
        <f>SUM(J383:J386)</f>
        <v>0</v>
      </c>
      <c r="K382" s="53">
        <f>SUM(K383:K386)</f>
        <v>0</v>
      </c>
      <c r="L382" s="53">
        <f>SUM(L383:L386)</f>
        <v>9929.07</v>
      </c>
      <c r="M382" s="53">
        <f t="shared" ref="M382:N382" si="909">SUM(M383:M386)</f>
        <v>0</v>
      </c>
      <c r="N382" s="53">
        <f t="shared" si="909"/>
        <v>9929.07</v>
      </c>
      <c r="O382" s="53">
        <f>SUM(O383:O386)</f>
        <v>0</v>
      </c>
      <c r="P382" s="53">
        <f t="shared" ref="P382:Q382" si="910">SUM(P383:P386)</f>
        <v>0</v>
      </c>
      <c r="Q382" s="53">
        <f t="shared" si="910"/>
        <v>0</v>
      </c>
      <c r="R382" s="53">
        <f>SUM(R383:R386)</f>
        <v>0</v>
      </c>
      <c r="S382" s="53">
        <f t="shared" ref="S382:T382" si="911">SUM(S383:S386)</f>
        <v>0</v>
      </c>
      <c r="T382" s="53">
        <f t="shared" si="911"/>
        <v>0</v>
      </c>
      <c r="U382" s="53">
        <f>SUM(U383:U386)</f>
        <v>0</v>
      </c>
      <c r="V382" s="53">
        <f t="shared" ref="V382:W382" si="912">SUM(V383:V386)</f>
        <v>0</v>
      </c>
      <c r="W382" s="53">
        <f t="shared" si="912"/>
        <v>0</v>
      </c>
    </row>
    <row r="383" spans="1:23" ht="21" customHeight="1" x14ac:dyDescent="0.4">
      <c r="A383" s="110"/>
      <c r="B383" s="113"/>
      <c r="C383" s="113"/>
      <c r="D383" s="109" t="s">
        <v>23</v>
      </c>
      <c r="E383" s="58" t="s">
        <v>24</v>
      </c>
      <c r="F383" s="53">
        <f t="shared" ref="F383:F386" si="913">I383+L383+O383+R383+U383</f>
        <v>4219</v>
      </c>
      <c r="G383" s="53">
        <f t="shared" si="906"/>
        <v>0</v>
      </c>
      <c r="H383" s="53">
        <f t="shared" si="907"/>
        <v>4219</v>
      </c>
      <c r="I383" s="53">
        <f>SUM(J383:K383)</f>
        <v>0</v>
      </c>
      <c r="J383" s="53">
        <v>0</v>
      </c>
      <c r="K383" s="53">
        <v>0</v>
      </c>
      <c r="L383" s="53">
        <f>M383+N383</f>
        <v>4219</v>
      </c>
      <c r="M383" s="53">
        <v>0</v>
      </c>
      <c r="N383" s="53">
        <v>4219</v>
      </c>
      <c r="O383" s="53">
        <f>P383+Q383</f>
        <v>0</v>
      </c>
      <c r="P383" s="53">
        <v>0</v>
      </c>
      <c r="Q383" s="53">
        <v>0</v>
      </c>
      <c r="R383" s="53">
        <f>S383+T383</f>
        <v>0</v>
      </c>
      <c r="S383" s="53">
        <v>0</v>
      </c>
      <c r="T383" s="53">
        <v>0</v>
      </c>
      <c r="U383" s="53">
        <f>V383+W383</f>
        <v>0</v>
      </c>
      <c r="V383" s="53">
        <v>0</v>
      </c>
      <c r="W383" s="53">
        <v>0</v>
      </c>
    </row>
    <row r="384" spans="1:23" ht="21" customHeight="1" x14ac:dyDescent="0.4">
      <c r="A384" s="110"/>
      <c r="B384" s="113"/>
      <c r="C384" s="113"/>
      <c r="D384" s="110"/>
      <c r="E384" s="58" t="s">
        <v>25</v>
      </c>
      <c r="F384" s="53">
        <f t="shared" si="913"/>
        <v>4053.55</v>
      </c>
      <c r="G384" s="53">
        <f t="shared" si="906"/>
        <v>0</v>
      </c>
      <c r="H384" s="53">
        <f>K384+N384+Q384+T384+W384</f>
        <v>4053.55</v>
      </c>
      <c r="I384" s="53">
        <f t="shared" ref="I384" si="914">SUM(J384:K384)</f>
        <v>0</v>
      </c>
      <c r="J384" s="53">
        <v>0</v>
      </c>
      <c r="K384" s="53">
        <v>0</v>
      </c>
      <c r="L384" s="53">
        <f t="shared" ref="L384:L386" si="915">M384+N384</f>
        <v>4053.55</v>
      </c>
      <c r="M384" s="53">
        <v>0</v>
      </c>
      <c r="N384" s="53">
        <v>4053.55</v>
      </c>
      <c r="O384" s="53">
        <f t="shared" ref="O384:O386" si="916">P384+Q384</f>
        <v>0</v>
      </c>
      <c r="P384" s="53">
        <v>0</v>
      </c>
      <c r="Q384" s="53">
        <v>0</v>
      </c>
      <c r="R384" s="53">
        <f t="shared" ref="R384:R386" si="917">S384+T384</f>
        <v>0</v>
      </c>
      <c r="S384" s="53">
        <v>0</v>
      </c>
      <c r="T384" s="53">
        <v>0</v>
      </c>
      <c r="U384" s="53">
        <f t="shared" ref="U384:U386" si="918">V384+W384</f>
        <v>0</v>
      </c>
      <c r="V384" s="53">
        <v>0</v>
      </c>
      <c r="W384" s="53">
        <v>0</v>
      </c>
    </row>
    <row r="385" spans="1:23" ht="21" customHeight="1" x14ac:dyDescent="0.4">
      <c r="A385" s="110"/>
      <c r="B385" s="113"/>
      <c r="C385" s="113"/>
      <c r="D385" s="110"/>
      <c r="E385" s="58" t="s">
        <v>26</v>
      </c>
      <c r="F385" s="53">
        <f t="shared" si="913"/>
        <v>0</v>
      </c>
      <c r="G385" s="53">
        <f t="shared" si="906"/>
        <v>0</v>
      </c>
      <c r="H385" s="53">
        <f t="shared" ref="H385:H388" si="919">K385+N385+Q385+T385+W385</f>
        <v>0</v>
      </c>
      <c r="I385" s="53">
        <f t="shared" ref="I385" si="920">SUM(J385:K385)</f>
        <v>0</v>
      </c>
      <c r="J385" s="53">
        <v>0</v>
      </c>
      <c r="K385" s="53">
        <v>0</v>
      </c>
      <c r="L385" s="53">
        <f t="shared" si="915"/>
        <v>0</v>
      </c>
      <c r="M385" s="53">
        <v>0</v>
      </c>
      <c r="N385" s="53">
        <v>0</v>
      </c>
      <c r="O385" s="53">
        <f t="shared" si="916"/>
        <v>0</v>
      </c>
      <c r="P385" s="53">
        <v>0</v>
      </c>
      <c r="Q385" s="53">
        <v>0</v>
      </c>
      <c r="R385" s="53">
        <f t="shared" si="917"/>
        <v>0</v>
      </c>
      <c r="S385" s="53">
        <v>0</v>
      </c>
      <c r="T385" s="53">
        <v>0</v>
      </c>
      <c r="U385" s="53">
        <f t="shared" si="918"/>
        <v>0</v>
      </c>
      <c r="V385" s="53">
        <v>0</v>
      </c>
      <c r="W385" s="53">
        <v>0</v>
      </c>
    </row>
    <row r="386" spans="1:23" ht="21" customHeight="1" x14ac:dyDescent="0.4">
      <c r="A386" s="111"/>
      <c r="B386" s="114"/>
      <c r="C386" s="114"/>
      <c r="D386" s="111"/>
      <c r="E386" s="58" t="s">
        <v>27</v>
      </c>
      <c r="F386" s="53">
        <f t="shared" si="913"/>
        <v>1656.52</v>
      </c>
      <c r="G386" s="53">
        <f t="shared" si="906"/>
        <v>0</v>
      </c>
      <c r="H386" s="53">
        <f t="shared" si="919"/>
        <v>1656.52</v>
      </c>
      <c r="I386" s="53">
        <v>0</v>
      </c>
      <c r="J386" s="53">
        <v>0</v>
      </c>
      <c r="K386" s="53">
        <v>0</v>
      </c>
      <c r="L386" s="53">
        <f t="shared" si="915"/>
        <v>1656.52</v>
      </c>
      <c r="M386" s="53">
        <v>0</v>
      </c>
      <c r="N386" s="53">
        <v>1656.52</v>
      </c>
      <c r="O386" s="53">
        <f t="shared" si="916"/>
        <v>0</v>
      </c>
      <c r="P386" s="53">
        <v>0</v>
      </c>
      <c r="Q386" s="53">
        <v>0</v>
      </c>
      <c r="R386" s="53">
        <f t="shared" si="917"/>
        <v>0</v>
      </c>
      <c r="S386" s="53">
        <v>0</v>
      </c>
      <c r="T386" s="53">
        <v>0</v>
      </c>
      <c r="U386" s="53">
        <f t="shared" si="918"/>
        <v>0</v>
      </c>
      <c r="V386" s="53">
        <v>0</v>
      </c>
      <c r="W386" s="53">
        <v>0</v>
      </c>
    </row>
    <row r="387" spans="1:23" ht="21" customHeight="1" x14ac:dyDescent="0.4">
      <c r="A387" s="109">
        <f>'Характеристика объектов'!A85</f>
        <v>64</v>
      </c>
      <c r="B387" s="112" t="str">
        <f>'Характеристика объектов'!B85</f>
        <v>Винницкое сельское поселение</v>
      </c>
      <c r="C387" s="112" t="str">
        <f>'Характеристика объектов'!C85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16 до ВК 33 
на ул. Лесная</v>
      </c>
      <c r="D387" s="117" t="s">
        <v>22</v>
      </c>
      <c r="E387" s="118"/>
      <c r="F387" s="53">
        <f>I387+L387+O387+R387+U387</f>
        <v>25959.65</v>
      </c>
      <c r="G387" s="53">
        <f t="shared" si="906"/>
        <v>0</v>
      </c>
      <c r="H387" s="53">
        <f t="shared" si="919"/>
        <v>25959.65</v>
      </c>
      <c r="I387" s="53">
        <f>SUM(J387:K387)</f>
        <v>0</v>
      </c>
      <c r="J387" s="53">
        <f>SUM(J388:J391)</f>
        <v>0</v>
      </c>
      <c r="K387" s="53">
        <f>SUM(K388:K391)</f>
        <v>0</v>
      </c>
      <c r="L387" s="53">
        <f>SUM(L388:L391)</f>
        <v>25959.65</v>
      </c>
      <c r="M387" s="53">
        <f t="shared" ref="M387:N387" si="921">SUM(M388:M391)</f>
        <v>0</v>
      </c>
      <c r="N387" s="53">
        <f t="shared" si="921"/>
        <v>25959.65</v>
      </c>
      <c r="O387" s="53">
        <f>SUM(O388:O391)</f>
        <v>0</v>
      </c>
      <c r="P387" s="53">
        <f t="shared" ref="P387:Q387" si="922">SUM(P388:P391)</f>
        <v>0</v>
      </c>
      <c r="Q387" s="53">
        <f t="shared" si="922"/>
        <v>0</v>
      </c>
      <c r="R387" s="53">
        <f>SUM(R388:R391)</f>
        <v>0</v>
      </c>
      <c r="S387" s="53">
        <f t="shared" ref="S387:T387" si="923">SUM(S388:S391)</f>
        <v>0</v>
      </c>
      <c r="T387" s="53">
        <f t="shared" si="923"/>
        <v>0</v>
      </c>
      <c r="U387" s="53">
        <f>SUM(U388:U391)</f>
        <v>0</v>
      </c>
      <c r="V387" s="53">
        <f t="shared" ref="V387:W387" si="924">SUM(V388:V391)</f>
        <v>0</v>
      </c>
      <c r="W387" s="53">
        <f t="shared" si="924"/>
        <v>0</v>
      </c>
    </row>
    <row r="388" spans="1:23" ht="21" customHeight="1" x14ac:dyDescent="0.4">
      <c r="A388" s="110"/>
      <c r="B388" s="113"/>
      <c r="C388" s="113"/>
      <c r="D388" s="109" t="s">
        <v>23</v>
      </c>
      <c r="E388" s="58" t="s">
        <v>24</v>
      </c>
      <c r="F388" s="53">
        <f t="shared" ref="F388:F391" si="925">I388+L388+O388+R388+U388</f>
        <v>11032</v>
      </c>
      <c r="G388" s="53">
        <f t="shared" si="906"/>
        <v>0</v>
      </c>
      <c r="H388" s="53">
        <f t="shared" si="919"/>
        <v>11032</v>
      </c>
      <c r="I388" s="53">
        <f>SUM(J388:K388)</f>
        <v>0</v>
      </c>
      <c r="J388" s="53">
        <v>0</v>
      </c>
      <c r="K388" s="53">
        <v>0</v>
      </c>
      <c r="L388" s="53">
        <f>M388+N388</f>
        <v>11032</v>
      </c>
      <c r="M388" s="53">
        <v>0</v>
      </c>
      <c r="N388" s="53">
        <v>11032</v>
      </c>
      <c r="O388" s="53">
        <f>P388+Q388</f>
        <v>0</v>
      </c>
      <c r="P388" s="53">
        <v>0</v>
      </c>
      <c r="Q388" s="53">
        <v>0</v>
      </c>
      <c r="R388" s="53">
        <f>S388+T388</f>
        <v>0</v>
      </c>
      <c r="S388" s="53">
        <v>0</v>
      </c>
      <c r="T388" s="53">
        <v>0</v>
      </c>
      <c r="U388" s="53">
        <f>V388+W388</f>
        <v>0</v>
      </c>
      <c r="V388" s="53">
        <v>0</v>
      </c>
      <c r="W388" s="53">
        <v>0</v>
      </c>
    </row>
    <row r="389" spans="1:23" ht="21" customHeight="1" x14ac:dyDescent="0.4">
      <c r="A389" s="110"/>
      <c r="B389" s="113"/>
      <c r="C389" s="113"/>
      <c r="D389" s="110"/>
      <c r="E389" s="58" t="s">
        <v>25</v>
      </c>
      <c r="F389" s="53">
        <f t="shared" si="925"/>
        <v>10599.37</v>
      </c>
      <c r="G389" s="53">
        <f t="shared" si="906"/>
        <v>0</v>
      </c>
      <c r="H389" s="53">
        <f>K389+N389+Q389+T389+W389</f>
        <v>10599.37</v>
      </c>
      <c r="I389" s="53">
        <f t="shared" ref="I389" si="926">SUM(J389:K389)</f>
        <v>0</v>
      </c>
      <c r="J389" s="53">
        <v>0</v>
      </c>
      <c r="K389" s="53">
        <v>0</v>
      </c>
      <c r="L389" s="53">
        <f t="shared" ref="L389:L391" si="927">M389+N389</f>
        <v>10599.37</v>
      </c>
      <c r="M389" s="53">
        <v>0</v>
      </c>
      <c r="N389" s="53">
        <v>10599.37</v>
      </c>
      <c r="O389" s="53">
        <f t="shared" ref="O389:O391" si="928">P389+Q389</f>
        <v>0</v>
      </c>
      <c r="P389" s="53">
        <v>0</v>
      </c>
      <c r="Q389" s="53">
        <v>0</v>
      </c>
      <c r="R389" s="53">
        <f t="shared" ref="R389:R391" si="929">S389+T389</f>
        <v>0</v>
      </c>
      <c r="S389" s="53">
        <v>0</v>
      </c>
      <c r="T389" s="53">
        <v>0</v>
      </c>
      <c r="U389" s="53">
        <f t="shared" ref="U389:U391" si="930">V389+W389</f>
        <v>0</v>
      </c>
      <c r="V389" s="53">
        <v>0</v>
      </c>
      <c r="W389" s="53">
        <v>0</v>
      </c>
    </row>
    <row r="390" spans="1:23" ht="21" customHeight="1" x14ac:dyDescent="0.4">
      <c r="A390" s="110"/>
      <c r="B390" s="113"/>
      <c r="C390" s="113"/>
      <c r="D390" s="110"/>
      <c r="E390" s="58" t="s">
        <v>26</v>
      </c>
      <c r="F390" s="53">
        <f t="shared" si="925"/>
        <v>0</v>
      </c>
      <c r="G390" s="53">
        <f t="shared" si="906"/>
        <v>0</v>
      </c>
      <c r="H390" s="53">
        <f t="shared" ref="H390:H393" si="931">K390+N390+Q390+T390+W390</f>
        <v>0</v>
      </c>
      <c r="I390" s="53">
        <f t="shared" ref="I390" si="932">SUM(J390:K390)</f>
        <v>0</v>
      </c>
      <c r="J390" s="53">
        <v>0</v>
      </c>
      <c r="K390" s="53">
        <v>0</v>
      </c>
      <c r="L390" s="53">
        <f t="shared" si="927"/>
        <v>0</v>
      </c>
      <c r="M390" s="53">
        <v>0</v>
      </c>
      <c r="N390" s="53">
        <v>0</v>
      </c>
      <c r="O390" s="53">
        <f t="shared" si="928"/>
        <v>0</v>
      </c>
      <c r="P390" s="53">
        <v>0</v>
      </c>
      <c r="Q390" s="53">
        <v>0</v>
      </c>
      <c r="R390" s="53">
        <f t="shared" si="929"/>
        <v>0</v>
      </c>
      <c r="S390" s="53">
        <v>0</v>
      </c>
      <c r="T390" s="53">
        <v>0</v>
      </c>
      <c r="U390" s="53">
        <f t="shared" si="930"/>
        <v>0</v>
      </c>
      <c r="V390" s="53">
        <v>0</v>
      </c>
      <c r="W390" s="53">
        <v>0</v>
      </c>
    </row>
    <row r="391" spans="1:23" ht="21" customHeight="1" x14ac:dyDescent="0.4">
      <c r="A391" s="111"/>
      <c r="B391" s="114"/>
      <c r="C391" s="114"/>
      <c r="D391" s="111"/>
      <c r="E391" s="58" t="s">
        <v>27</v>
      </c>
      <c r="F391" s="53">
        <f t="shared" si="925"/>
        <v>4328.28</v>
      </c>
      <c r="G391" s="53">
        <f t="shared" si="906"/>
        <v>0</v>
      </c>
      <c r="H391" s="53">
        <f t="shared" si="931"/>
        <v>4328.28</v>
      </c>
      <c r="I391" s="53">
        <v>0</v>
      </c>
      <c r="J391" s="53">
        <v>0</v>
      </c>
      <c r="K391" s="53">
        <v>0</v>
      </c>
      <c r="L391" s="53">
        <f t="shared" si="927"/>
        <v>4328.28</v>
      </c>
      <c r="M391" s="53">
        <v>0</v>
      </c>
      <c r="N391" s="53">
        <v>4328.28</v>
      </c>
      <c r="O391" s="53">
        <f t="shared" si="928"/>
        <v>0</v>
      </c>
      <c r="P391" s="53">
        <v>0</v>
      </c>
      <c r="Q391" s="53">
        <v>0</v>
      </c>
      <c r="R391" s="53">
        <f t="shared" si="929"/>
        <v>0</v>
      </c>
      <c r="S391" s="53">
        <v>0</v>
      </c>
      <c r="T391" s="53">
        <v>0</v>
      </c>
      <c r="U391" s="53">
        <f t="shared" si="930"/>
        <v>0</v>
      </c>
      <c r="V391" s="53">
        <v>0</v>
      </c>
      <c r="W391" s="53">
        <v>0</v>
      </c>
    </row>
    <row r="392" spans="1:23" ht="21" customHeight="1" x14ac:dyDescent="0.4">
      <c r="A392" s="109">
        <f>'Характеристика объектов'!A86</f>
        <v>65</v>
      </c>
      <c r="B392" s="112" t="str">
        <f>'Характеристика объектов'!B86</f>
        <v>Винницкое сельское поселение</v>
      </c>
      <c r="C392" s="112" t="str">
        <f>'Характеристика объектов'!C86</f>
        <v>Капитальный ремонт водопроводных сетей  по адресу: Ленинградская область, Подпорожский район, Винницкое сельское поселение, с.п. Винницы, 
ул. Советская от ВК 10 до ВК1А 
с врезкой от НС 1-го подъёма</v>
      </c>
      <c r="D392" s="117" t="s">
        <v>22</v>
      </c>
      <c r="E392" s="118"/>
      <c r="F392" s="53">
        <f>I392+L392+O392+R392+U392</f>
        <v>16834.5</v>
      </c>
      <c r="G392" s="53">
        <f t="shared" si="906"/>
        <v>0</v>
      </c>
      <c r="H392" s="53">
        <f t="shared" si="931"/>
        <v>16834.5</v>
      </c>
      <c r="I392" s="53">
        <f>SUM(J392:K392)</f>
        <v>0</v>
      </c>
      <c r="J392" s="53">
        <f>SUM(J393:J396)</f>
        <v>0</v>
      </c>
      <c r="K392" s="53">
        <f>SUM(K393:K396)</f>
        <v>0</v>
      </c>
      <c r="L392" s="53">
        <f>SUM(L393:L396)</f>
        <v>16834.5</v>
      </c>
      <c r="M392" s="53">
        <f t="shared" ref="M392:N392" si="933">SUM(M393:M396)</f>
        <v>0</v>
      </c>
      <c r="N392" s="53">
        <f t="shared" si="933"/>
        <v>16834.5</v>
      </c>
      <c r="O392" s="53">
        <f>SUM(O393:O396)</f>
        <v>0</v>
      </c>
      <c r="P392" s="53">
        <f t="shared" ref="P392:Q392" si="934">SUM(P393:P396)</f>
        <v>0</v>
      </c>
      <c r="Q392" s="53">
        <f t="shared" si="934"/>
        <v>0</v>
      </c>
      <c r="R392" s="53">
        <f>SUM(R393:R396)</f>
        <v>0</v>
      </c>
      <c r="S392" s="53">
        <f t="shared" ref="S392:T392" si="935">SUM(S393:S396)</f>
        <v>0</v>
      </c>
      <c r="T392" s="53">
        <f t="shared" si="935"/>
        <v>0</v>
      </c>
      <c r="U392" s="53">
        <f>SUM(U393:U396)</f>
        <v>0</v>
      </c>
      <c r="V392" s="53">
        <f t="shared" ref="V392:W392" si="936">SUM(V393:V396)</f>
        <v>0</v>
      </c>
      <c r="W392" s="53">
        <f t="shared" si="936"/>
        <v>0</v>
      </c>
    </row>
    <row r="393" spans="1:23" ht="21" customHeight="1" x14ac:dyDescent="0.4">
      <c r="A393" s="110"/>
      <c r="B393" s="113"/>
      <c r="C393" s="113"/>
      <c r="D393" s="109" t="s">
        <v>23</v>
      </c>
      <c r="E393" s="55" t="s">
        <v>24</v>
      </c>
      <c r="F393" s="53">
        <f t="shared" ref="F393:F396" si="937">I393+L393+O393+R393+U393</f>
        <v>7154</v>
      </c>
      <c r="G393" s="53">
        <f t="shared" si="906"/>
        <v>0</v>
      </c>
      <c r="H393" s="53">
        <f t="shared" si="931"/>
        <v>7154</v>
      </c>
      <c r="I393" s="53">
        <f>SUM(J393:K393)</f>
        <v>0</v>
      </c>
      <c r="J393" s="53">
        <v>0</v>
      </c>
      <c r="K393" s="53">
        <v>0</v>
      </c>
      <c r="L393" s="53">
        <f>M393+N393</f>
        <v>7154</v>
      </c>
      <c r="M393" s="53">
        <v>0</v>
      </c>
      <c r="N393" s="53">
        <v>7154</v>
      </c>
      <c r="O393" s="53">
        <f>P393+Q393</f>
        <v>0</v>
      </c>
      <c r="P393" s="53">
        <v>0</v>
      </c>
      <c r="Q393" s="53">
        <v>0</v>
      </c>
      <c r="R393" s="53">
        <f>S393+T393</f>
        <v>0</v>
      </c>
      <c r="S393" s="53">
        <v>0</v>
      </c>
      <c r="T393" s="53">
        <v>0</v>
      </c>
      <c r="U393" s="53">
        <f>V393+W393</f>
        <v>0</v>
      </c>
      <c r="V393" s="53">
        <v>0</v>
      </c>
      <c r="W393" s="53">
        <v>0</v>
      </c>
    </row>
    <row r="394" spans="1:23" ht="21" customHeight="1" x14ac:dyDescent="0.4">
      <c r="A394" s="110"/>
      <c r="B394" s="113"/>
      <c r="C394" s="113"/>
      <c r="D394" s="110"/>
      <c r="E394" s="58" t="s">
        <v>25</v>
      </c>
      <c r="F394" s="53">
        <f t="shared" si="937"/>
        <v>6873.45</v>
      </c>
      <c r="G394" s="53">
        <f t="shared" si="906"/>
        <v>0</v>
      </c>
      <c r="H394" s="53">
        <f>K394+N394+Q394+T394+W394</f>
        <v>6873.45</v>
      </c>
      <c r="I394" s="53">
        <f t="shared" ref="I394" si="938">SUM(J394:K394)</f>
        <v>0</v>
      </c>
      <c r="J394" s="53">
        <v>0</v>
      </c>
      <c r="K394" s="53">
        <v>0</v>
      </c>
      <c r="L394" s="53">
        <f t="shared" ref="L394:L396" si="939">M394+N394</f>
        <v>6873.45</v>
      </c>
      <c r="M394" s="53">
        <v>0</v>
      </c>
      <c r="N394" s="53">
        <v>6873.45</v>
      </c>
      <c r="O394" s="53">
        <f t="shared" ref="O394:O396" si="940">P394+Q394</f>
        <v>0</v>
      </c>
      <c r="P394" s="53">
        <v>0</v>
      </c>
      <c r="Q394" s="53">
        <v>0</v>
      </c>
      <c r="R394" s="53">
        <f t="shared" ref="R394:R396" si="941">S394+T394</f>
        <v>0</v>
      </c>
      <c r="S394" s="53">
        <v>0</v>
      </c>
      <c r="T394" s="53">
        <v>0</v>
      </c>
      <c r="U394" s="53">
        <f t="shared" ref="U394:U396" si="942">V394+W394</f>
        <v>0</v>
      </c>
      <c r="V394" s="53">
        <v>0</v>
      </c>
      <c r="W394" s="53">
        <v>0</v>
      </c>
    </row>
    <row r="395" spans="1:23" ht="21" customHeight="1" x14ac:dyDescent="0.4">
      <c r="A395" s="110"/>
      <c r="B395" s="113"/>
      <c r="C395" s="113"/>
      <c r="D395" s="110"/>
      <c r="E395" s="58" t="s">
        <v>26</v>
      </c>
      <c r="F395" s="53">
        <f t="shared" si="937"/>
        <v>0</v>
      </c>
      <c r="G395" s="53">
        <f t="shared" si="906"/>
        <v>0</v>
      </c>
      <c r="H395" s="53">
        <f t="shared" ref="H395:H398" si="943">K395+N395+Q395+T395+W395</f>
        <v>0</v>
      </c>
      <c r="I395" s="53">
        <f t="shared" ref="I395" si="944">SUM(J395:K395)</f>
        <v>0</v>
      </c>
      <c r="J395" s="53">
        <v>0</v>
      </c>
      <c r="K395" s="53">
        <v>0</v>
      </c>
      <c r="L395" s="53">
        <f t="shared" si="939"/>
        <v>0</v>
      </c>
      <c r="M395" s="53">
        <v>0</v>
      </c>
      <c r="N395" s="53">
        <v>0</v>
      </c>
      <c r="O395" s="53">
        <f t="shared" si="940"/>
        <v>0</v>
      </c>
      <c r="P395" s="53">
        <v>0</v>
      </c>
      <c r="Q395" s="53">
        <v>0</v>
      </c>
      <c r="R395" s="53">
        <f t="shared" si="941"/>
        <v>0</v>
      </c>
      <c r="S395" s="53">
        <v>0</v>
      </c>
      <c r="T395" s="53">
        <v>0</v>
      </c>
      <c r="U395" s="53">
        <f t="shared" si="942"/>
        <v>0</v>
      </c>
      <c r="V395" s="53">
        <v>0</v>
      </c>
      <c r="W395" s="53">
        <v>0</v>
      </c>
    </row>
    <row r="396" spans="1:23" ht="21" customHeight="1" x14ac:dyDescent="0.4">
      <c r="A396" s="111"/>
      <c r="B396" s="114"/>
      <c r="C396" s="114"/>
      <c r="D396" s="111"/>
      <c r="E396" s="58" t="s">
        <v>27</v>
      </c>
      <c r="F396" s="53">
        <f t="shared" si="937"/>
        <v>2807.05</v>
      </c>
      <c r="G396" s="53">
        <f t="shared" si="906"/>
        <v>0</v>
      </c>
      <c r="H396" s="53">
        <f t="shared" si="943"/>
        <v>2807.05</v>
      </c>
      <c r="I396" s="53">
        <v>0</v>
      </c>
      <c r="J396" s="53">
        <v>0</v>
      </c>
      <c r="K396" s="53">
        <v>0</v>
      </c>
      <c r="L396" s="53">
        <f t="shared" si="939"/>
        <v>2807.05</v>
      </c>
      <c r="M396" s="53">
        <v>0</v>
      </c>
      <c r="N396" s="53">
        <v>2807.05</v>
      </c>
      <c r="O396" s="53">
        <f t="shared" si="940"/>
        <v>0</v>
      </c>
      <c r="P396" s="53">
        <v>0</v>
      </c>
      <c r="Q396" s="53">
        <v>0</v>
      </c>
      <c r="R396" s="53">
        <f t="shared" si="941"/>
        <v>0</v>
      </c>
      <c r="S396" s="53">
        <v>0</v>
      </c>
      <c r="T396" s="53">
        <v>0</v>
      </c>
      <c r="U396" s="53">
        <f t="shared" si="942"/>
        <v>0</v>
      </c>
      <c r="V396" s="53">
        <v>0</v>
      </c>
      <c r="W396" s="53">
        <v>0</v>
      </c>
    </row>
    <row r="397" spans="1:23" ht="21" customHeight="1" x14ac:dyDescent="0.4">
      <c r="A397" s="109">
        <f>'Характеристика объектов'!A87</f>
        <v>66</v>
      </c>
      <c r="B397" s="112" t="str">
        <f>'Характеристика объектов'!B87</f>
        <v>Винницкое сельское поселение</v>
      </c>
      <c r="C397" s="112" t="str">
        <f>'Характеристика объектов'!C87</f>
        <v>Капитальный ремонт водопроводных сетей  по адресу: Ленинградская область, Подпорожский район, Винницкое сельское поселение, с.п. Винницы</v>
      </c>
      <c r="D397" s="117" t="s">
        <v>22</v>
      </c>
      <c r="E397" s="118"/>
      <c r="F397" s="53">
        <f>I397+L397+O397+R397+U397</f>
        <v>9400.86</v>
      </c>
      <c r="G397" s="53">
        <f t="shared" si="906"/>
        <v>0</v>
      </c>
      <c r="H397" s="53">
        <f t="shared" si="943"/>
        <v>9400.86</v>
      </c>
      <c r="I397" s="53">
        <f>SUM(J397:K397)</f>
        <v>0</v>
      </c>
      <c r="J397" s="53">
        <f>SUM(J398:J401)</f>
        <v>0</v>
      </c>
      <c r="K397" s="53">
        <f>SUM(K398:K401)</f>
        <v>0</v>
      </c>
      <c r="L397" s="53">
        <f>SUM(L398:L401)</f>
        <v>9400.86</v>
      </c>
      <c r="M397" s="53">
        <f t="shared" ref="M397:N397" si="945">SUM(M398:M401)</f>
        <v>0</v>
      </c>
      <c r="N397" s="53">
        <f t="shared" si="945"/>
        <v>9400.86</v>
      </c>
      <c r="O397" s="53">
        <f>SUM(O398:O401)</f>
        <v>0</v>
      </c>
      <c r="P397" s="53">
        <f t="shared" ref="P397:Q397" si="946">SUM(P398:P401)</f>
        <v>0</v>
      </c>
      <c r="Q397" s="53">
        <f t="shared" si="946"/>
        <v>0</v>
      </c>
      <c r="R397" s="53">
        <f>SUM(R398:R401)</f>
        <v>0</v>
      </c>
      <c r="S397" s="53">
        <f t="shared" ref="S397:T397" si="947">SUM(S398:S401)</f>
        <v>0</v>
      </c>
      <c r="T397" s="53">
        <f t="shared" si="947"/>
        <v>0</v>
      </c>
      <c r="U397" s="53">
        <f>SUM(U398:U401)</f>
        <v>0</v>
      </c>
      <c r="V397" s="53">
        <f t="shared" ref="V397:W397" si="948">SUM(V398:V401)</f>
        <v>0</v>
      </c>
      <c r="W397" s="53">
        <f t="shared" si="948"/>
        <v>0</v>
      </c>
    </row>
    <row r="398" spans="1:23" ht="21" customHeight="1" x14ac:dyDescent="0.4">
      <c r="A398" s="110"/>
      <c r="B398" s="113"/>
      <c r="C398" s="113"/>
      <c r="D398" s="109" t="s">
        <v>23</v>
      </c>
      <c r="E398" s="58" t="s">
        <v>24</v>
      </c>
      <c r="F398" s="53">
        <f t="shared" ref="F398:F401" si="949">I398+L398+O398+R398+U398</f>
        <v>3995</v>
      </c>
      <c r="G398" s="53">
        <f t="shared" si="906"/>
        <v>0</v>
      </c>
      <c r="H398" s="53">
        <f t="shared" si="943"/>
        <v>3995</v>
      </c>
      <c r="I398" s="53">
        <f>SUM(J398:K398)</f>
        <v>0</v>
      </c>
      <c r="J398" s="53">
        <v>0</v>
      </c>
      <c r="K398" s="53">
        <v>0</v>
      </c>
      <c r="L398" s="53">
        <f>M398+N398</f>
        <v>3995</v>
      </c>
      <c r="M398" s="53">
        <v>0</v>
      </c>
      <c r="N398" s="53">
        <v>3995</v>
      </c>
      <c r="O398" s="53">
        <f>P398+Q398</f>
        <v>0</v>
      </c>
      <c r="P398" s="53">
        <v>0</v>
      </c>
      <c r="Q398" s="53">
        <v>0</v>
      </c>
      <c r="R398" s="53">
        <f>S398+T398</f>
        <v>0</v>
      </c>
      <c r="S398" s="53">
        <v>0</v>
      </c>
      <c r="T398" s="53">
        <v>0</v>
      </c>
      <c r="U398" s="53">
        <f>V398+W398</f>
        <v>0</v>
      </c>
      <c r="V398" s="53">
        <v>0</v>
      </c>
      <c r="W398" s="53">
        <v>0</v>
      </c>
    </row>
    <row r="399" spans="1:23" ht="21" customHeight="1" x14ac:dyDescent="0.4">
      <c r="A399" s="110"/>
      <c r="B399" s="113"/>
      <c r="C399" s="113"/>
      <c r="D399" s="110"/>
      <c r="E399" s="58" t="s">
        <v>25</v>
      </c>
      <c r="F399" s="53">
        <f t="shared" si="949"/>
        <v>3838.33</v>
      </c>
      <c r="G399" s="53">
        <f t="shared" si="906"/>
        <v>0</v>
      </c>
      <c r="H399" s="53">
        <f>K399+N399+Q399+T399+W399</f>
        <v>3838.33</v>
      </c>
      <c r="I399" s="53">
        <f t="shared" ref="I399" si="950">SUM(J399:K399)</f>
        <v>0</v>
      </c>
      <c r="J399" s="53">
        <v>0</v>
      </c>
      <c r="K399" s="53">
        <v>0</v>
      </c>
      <c r="L399" s="53">
        <f t="shared" ref="L399:L401" si="951">M399+N399</f>
        <v>3838.33</v>
      </c>
      <c r="M399" s="53">
        <v>0</v>
      </c>
      <c r="N399" s="53">
        <v>3838.33</v>
      </c>
      <c r="O399" s="53">
        <f t="shared" ref="O399:O401" si="952">P399+Q399</f>
        <v>0</v>
      </c>
      <c r="P399" s="53">
        <v>0</v>
      </c>
      <c r="Q399" s="53">
        <v>0</v>
      </c>
      <c r="R399" s="53">
        <f t="shared" ref="R399:R401" si="953">S399+T399</f>
        <v>0</v>
      </c>
      <c r="S399" s="53">
        <v>0</v>
      </c>
      <c r="T399" s="53">
        <v>0</v>
      </c>
      <c r="U399" s="53">
        <f t="shared" ref="U399:U401" si="954">V399+W399</f>
        <v>0</v>
      </c>
      <c r="V399" s="53">
        <v>0</v>
      </c>
      <c r="W399" s="53">
        <v>0</v>
      </c>
    </row>
    <row r="400" spans="1:23" ht="21" customHeight="1" x14ac:dyDescent="0.4">
      <c r="A400" s="110"/>
      <c r="B400" s="113"/>
      <c r="C400" s="113"/>
      <c r="D400" s="110"/>
      <c r="E400" s="58" t="s">
        <v>26</v>
      </c>
      <c r="F400" s="53">
        <f t="shared" si="949"/>
        <v>0</v>
      </c>
      <c r="G400" s="53">
        <f t="shared" si="906"/>
        <v>0</v>
      </c>
      <c r="H400" s="53">
        <f t="shared" ref="H400:H403" si="955">K400+N400+Q400+T400+W400</f>
        <v>0</v>
      </c>
      <c r="I400" s="53">
        <f t="shared" ref="I400" si="956">SUM(J400:K400)</f>
        <v>0</v>
      </c>
      <c r="J400" s="53">
        <v>0</v>
      </c>
      <c r="K400" s="53">
        <v>0</v>
      </c>
      <c r="L400" s="53">
        <f t="shared" si="951"/>
        <v>0</v>
      </c>
      <c r="M400" s="53">
        <v>0</v>
      </c>
      <c r="N400" s="53">
        <v>0</v>
      </c>
      <c r="O400" s="53">
        <f t="shared" si="952"/>
        <v>0</v>
      </c>
      <c r="P400" s="53">
        <v>0</v>
      </c>
      <c r="Q400" s="53">
        <v>0</v>
      </c>
      <c r="R400" s="53">
        <f t="shared" si="953"/>
        <v>0</v>
      </c>
      <c r="S400" s="53">
        <v>0</v>
      </c>
      <c r="T400" s="53">
        <v>0</v>
      </c>
      <c r="U400" s="53">
        <f t="shared" si="954"/>
        <v>0</v>
      </c>
      <c r="V400" s="53">
        <v>0</v>
      </c>
      <c r="W400" s="53">
        <v>0</v>
      </c>
    </row>
    <row r="401" spans="1:23" ht="21" customHeight="1" x14ac:dyDescent="0.4">
      <c r="A401" s="111"/>
      <c r="B401" s="114"/>
      <c r="C401" s="114"/>
      <c r="D401" s="111"/>
      <c r="E401" s="58" t="s">
        <v>27</v>
      </c>
      <c r="F401" s="53">
        <f t="shared" si="949"/>
        <v>1567.53</v>
      </c>
      <c r="G401" s="53">
        <f t="shared" si="906"/>
        <v>0</v>
      </c>
      <c r="H401" s="53">
        <f t="shared" si="955"/>
        <v>1567.53</v>
      </c>
      <c r="I401" s="53">
        <v>0</v>
      </c>
      <c r="J401" s="53">
        <v>0</v>
      </c>
      <c r="K401" s="53">
        <v>0</v>
      </c>
      <c r="L401" s="53">
        <f t="shared" si="951"/>
        <v>1567.53</v>
      </c>
      <c r="M401" s="53">
        <v>0</v>
      </c>
      <c r="N401" s="53">
        <v>1567.53</v>
      </c>
      <c r="O401" s="53">
        <f t="shared" si="952"/>
        <v>0</v>
      </c>
      <c r="P401" s="53">
        <v>0</v>
      </c>
      <c r="Q401" s="53">
        <v>0</v>
      </c>
      <c r="R401" s="53">
        <f t="shared" si="953"/>
        <v>0</v>
      </c>
      <c r="S401" s="53">
        <v>0</v>
      </c>
      <c r="T401" s="53">
        <v>0</v>
      </c>
      <c r="U401" s="53">
        <f t="shared" si="954"/>
        <v>0</v>
      </c>
      <c r="V401" s="53">
        <v>0</v>
      </c>
      <c r="W401" s="53">
        <v>0</v>
      </c>
    </row>
    <row r="402" spans="1:23" ht="16.5" customHeight="1" x14ac:dyDescent="0.4">
      <c r="A402" s="109">
        <f>'Характеристика объектов'!A88</f>
        <v>67</v>
      </c>
      <c r="B402" s="112" t="str">
        <f>'Характеристика объектов'!B88</f>
        <v>Никольское городское поселение</v>
      </c>
      <c r="C402" s="112" t="str">
        <f>'Характеристика объектов'!C88</f>
        <v>Капитальный ремонт участка водопроводной сети по адресу: 
п. Никольский, от ул. Новая (от ВК 15) 
по ул. Речников (до ВК 20) Ду-100 мм 
и  ул. Лисицыной (ВК 35) –  
ул. Спортивная (ВК 59), Ду-100 мм 
(с врезками Ду-25мм, 75 п.м.)</v>
      </c>
      <c r="D402" s="117" t="s">
        <v>22</v>
      </c>
      <c r="E402" s="118"/>
      <c r="F402" s="53">
        <f>I402+L402+O402+R402+U402</f>
        <v>32500.019999999997</v>
      </c>
      <c r="G402" s="53">
        <f t="shared" si="906"/>
        <v>0</v>
      </c>
      <c r="H402" s="53">
        <f t="shared" si="955"/>
        <v>32500.019999999997</v>
      </c>
      <c r="I402" s="53">
        <f>SUM(J402:K402)</f>
        <v>0</v>
      </c>
      <c r="J402" s="53">
        <f>SUM(J403:J406)</f>
        <v>0</v>
      </c>
      <c r="K402" s="53">
        <f>SUM(K403:K406)</f>
        <v>0</v>
      </c>
      <c r="L402" s="53">
        <f>SUM(L403:L406)</f>
        <v>32500.019999999997</v>
      </c>
      <c r="M402" s="53">
        <f t="shared" ref="M402:N402" si="957">SUM(M403:M406)</f>
        <v>0</v>
      </c>
      <c r="N402" s="53">
        <f t="shared" si="957"/>
        <v>32500.019999999997</v>
      </c>
      <c r="O402" s="53">
        <f>SUM(O403:O406)</f>
        <v>0</v>
      </c>
      <c r="P402" s="53">
        <f t="shared" ref="P402:Q402" si="958">SUM(P403:P406)</f>
        <v>0</v>
      </c>
      <c r="Q402" s="53">
        <f t="shared" si="958"/>
        <v>0</v>
      </c>
      <c r="R402" s="53">
        <f>SUM(R403:R406)</f>
        <v>0</v>
      </c>
      <c r="S402" s="53">
        <f t="shared" ref="S402:T402" si="959">SUM(S403:S406)</f>
        <v>0</v>
      </c>
      <c r="T402" s="53">
        <f t="shared" si="959"/>
        <v>0</v>
      </c>
      <c r="U402" s="53">
        <f>SUM(U403:U406)</f>
        <v>0</v>
      </c>
      <c r="V402" s="53">
        <f t="shared" ref="V402:W402" si="960">SUM(V403:V406)</f>
        <v>0</v>
      </c>
      <c r="W402" s="53">
        <f t="shared" si="960"/>
        <v>0</v>
      </c>
    </row>
    <row r="403" spans="1:23" ht="16.5" customHeight="1" x14ac:dyDescent="0.4">
      <c r="A403" s="110"/>
      <c r="B403" s="113"/>
      <c r="C403" s="113"/>
      <c r="D403" s="109" t="s">
        <v>23</v>
      </c>
      <c r="E403" s="58" t="s">
        <v>24</v>
      </c>
      <c r="F403" s="53">
        <f t="shared" ref="F403:F406" si="961">I403+L403+O403+R403+U403</f>
        <v>13812</v>
      </c>
      <c r="G403" s="53">
        <f t="shared" si="906"/>
        <v>0</v>
      </c>
      <c r="H403" s="53">
        <f t="shared" si="955"/>
        <v>13812</v>
      </c>
      <c r="I403" s="53">
        <f>SUM(J403:K403)</f>
        <v>0</v>
      </c>
      <c r="J403" s="53">
        <v>0</v>
      </c>
      <c r="K403" s="53">
        <v>0</v>
      </c>
      <c r="L403" s="53">
        <f>M403+N403</f>
        <v>13812</v>
      </c>
      <c r="M403" s="53">
        <v>0</v>
      </c>
      <c r="N403" s="53">
        <v>13812</v>
      </c>
      <c r="O403" s="53">
        <f>P403+Q403</f>
        <v>0</v>
      </c>
      <c r="P403" s="53">
        <v>0</v>
      </c>
      <c r="Q403" s="53">
        <v>0</v>
      </c>
      <c r="R403" s="53">
        <f>S403+T403</f>
        <v>0</v>
      </c>
      <c r="S403" s="53">
        <v>0</v>
      </c>
      <c r="T403" s="53">
        <v>0</v>
      </c>
      <c r="U403" s="53">
        <f>V403+W403</f>
        <v>0</v>
      </c>
      <c r="V403" s="53">
        <v>0</v>
      </c>
      <c r="W403" s="53">
        <v>0</v>
      </c>
    </row>
    <row r="404" spans="1:23" ht="16.5" customHeight="1" x14ac:dyDescent="0.4">
      <c r="A404" s="110"/>
      <c r="B404" s="113"/>
      <c r="C404" s="113"/>
      <c r="D404" s="110"/>
      <c r="E404" s="58" t="s">
        <v>25</v>
      </c>
      <c r="F404" s="53">
        <f t="shared" si="961"/>
        <v>13270.35</v>
      </c>
      <c r="G404" s="53">
        <f t="shared" si="906"/>
        <v>0</v>
      </c>
      <c r="H404" s="53">
        <f>K404+N404+Q404+T404+W404</f>
        <v>13270.35</v>
      </c>
      <c r="I404" s="53">
        <f t="shared" ref="I404" si="962">SUM(J404:K404)</f>
        <v>0</v>
      </c>
      <c r="J404" s="53">
        <v>0</v>
      </c>
      <c r="K404" s="53">
        <v>0</v>
      </c>
      <c r="L404" s="53">
        <f t="shared" ref="L404:L406" si="963">M404+N404</f>
        <v>13270.35</v>
      </c>
      <c r="M404" s="53">
        <v>0</v>
      </c>
      <c r="N404" s="53">
        <v>13270.35</v>
      </c>
      <c r="O404" s="53">
        <f t="shared" ref="O404:O406" si="964">P404+Q404</f>
        <v>0</v>
      </c>
      <c r="P404" s="53">
        <v>0</v>
      </c>
      <c r="Q404" s="53">
        <v>0</v>
      </c>
      <c r="R404" s="53">
        <f t="shared" ref="R404:R406" si="965">S404+T404</f>
        <v>0</v>
      </c>
      <c r="S404" s="53">
        <v>0</v>
      </c>
      <c r="T404" s="53">
        <v>0</v>
      </c>
      <c r="U404" s="53">
        <f t="shared" ref="U404:U406" si="966">V404+W404</f>
        <v>0</v>
      </c>
      <c r="V404" s="53">
        <v>0</v>
      </c>
      <c r="W404" s="53">
        <v>0</v>
      </c>
    </row>
    <row r="405" spans="1:23" ht="16.5" customHeight="1" x14ac:dyDescent="0.4">
      <c r="A405" s="110"/>
      <c r="B405" s="113"/>
      <c r="C405" s="113"/>
      <c r="D405" s="110"/>
      <c r="E405" s="58" t="s">
        <v>26</v>
      </c>
      <c r="F405" s="53">
        <f t="shared" si="961"/>
        <v>0</v>
      </c>
      <c r="G405" s="53">
        <f t="shared" si="906"/>
        <v>0</v>
      </c>
      <c r="H405" s="53">
        <f t="shared" ref="H405:H408" si="967">K405+N405+Q405+T405+W405</f>
        <v>0</v>
      </c>
      <c r="I405" s="53">
        <f t="shared" ref="I405" si="968">SUM(J405:K405)</f>
        <v>0</v>
      </c>
      <c r="J405" s="53">
        <v>0</v>
      </c>
      <c r="K405" s="53">
        <v>0</v>
      </c>
      <c r="L405" s="53">
        <f t="shared" si="963"/>
        <v>0</v>
      </c>
      <c r="M405" s="53">
        <v>0</v>
      </c>
      <c r="N405" s="53">
        <v>0</v>
      </c>
      <c r="O405" s="53">
        <f t="shared" si="964"/>
        <v>0</v>
      </c>
      <c r="P405" s="53">
        <v>0</v>
      </c>
      <c r="Q405" s="53">
        <v>0</v>
      </c>
      <c r="R405" s="53">
        <f t="shared" si="965"/>
        <v>0</v>
      </c>
      <c r="S405" s="53">
        <v>0</v>
      </c>
      <c r="T405" s="53">
        <v>0</v>
      </c>
      <c r="U405" s="53">
        <f t="shared" si="966"/>
        <v>0</v>
      </c>
      <c r="V405" s="53">
        <v>0</v>
      </c>
      <c r="W405" s="53">
        <v>0</v>
      </c>
    </row>
    <row r="406" spans="1:23" ht="54" customHeight="1" x14ac:dyDescent="0.4">
      <c r="A406" s="111"/>
      <c r="B406" s="114"/>
      <c r="C406" s="114"/>
      <c r="D406" s="111"/>
      <c r="E406" s="58" t="s">
        <v>27</v>
      </c>
      <c r="F406" s="53">
        <f t="shared" si="961"/>
        <v>5417.67</v>
      </c>
      <c r="G406" s="53">
        <f t="shared" si="906"/>
        <v>0</v>
      </c>
      <c r="H406" s="53">
        <f t="shared" si="967"/>
        <v>5417.67</v>
      </c>
      <c r="I406" s="53">
        <v>0</v>
      </c>
      <c r="J406" s="53">
        <v>0</v>
      </c>
      <c r="K406" s="53">
        <v>0</v>
      </c>
      <c r="L406" s="53">
        <f t="shared" si="963"/>
        <v>5417.67</v>
      </c>
      <c r="M406" s="53">
        <v>0</v>
      </c>
      <c r="N406" s="53">
        <v>5417.67</v>
      </c>
      <c r="O406" s="53">
        <f t="shared" si="964"/>
        <v>0</v>
      </c>
      <c r="P406" s="53">
        <v>0</v>
      </c>
      <c r="Q406" s="53">
        <v>0</v>
      </c>
      <c r="R406" s="53">
        <f t="shared" si="965"/>
        <v>0</v>
      </c>
      <c r="S406" s="53">
        <v>0</v>
      </c>
      <c r="T406" s="53">
        <v>0</v>
      </c>
      <c r="U406" s="53">
        <f t="shared" si="966"/>
        <v>0</v>
      </c>
      <c r="V406" s="53">
        <v>0</v>
      </c>
      <c r="W406" s="53">
        <v>0</v>
      </c>
    </row>
    <row r="407" spans="1:23" ht="16.5" customHeight="1" x14ac:dyDescent="0.4">
      <c r="A407" s="109">
        <f>'Характеристика объектов'!A89</f>
        <v>68</v>
      </c>
      <c r="B407" s="112" t="str">
        <f>'Характеристика объектов'!B89</f>
        <v>Подпорожское городское поселение</v>
      </c>
      <c r="C407" s="112" t="str">
        <f>'Характеристика объектов'!C89</f>
        <v>Капитальный ремонт водопроводной сети 
по адресу: ул. Героев (перекресток 
ул. Гнаровской (К 109) –  ул. Героев, д. 41 
(К 34) –  ул. Ленина, д. 5 (К 137) –  
ул. Исакова д. 7, г. Подпорожье, Подпорожского района Ленинградской области</v>
      </c>
      <c r="D407" s="115" t="s">
        <v>22</v>
      </c>
      <c r="E407" s="116"/>
      <c r="F407" s="53">
        <f>I407+L407+O407+R407+U407</f>
        <v>31014.3</v>
      </c>
      <c r="G407" s="53">
        <f t="shared" si="906"/>
        <v>0</v>
      </c>
      <c r="H407" s="53">
        <f t="shared" si="967"/>
        <v>31014.3</v>
      </c>
      <c r="I407" s="53">
        <f>SUM(J407:K407)</f>
        <v>0</v>
      </c>
      <c r="J407" s="53">
        <f>SUM(J408:J411)</f>
        <v>0</v>
      </c>
      <c r="K407" s="53">
        <f>SUM(K408:K411)</f>
        <v>0</v>
      </c>
      <c r="L407" s="53">
        <f>SUM(L408:L411)</f>
        <v>31014.3</v>
      </c>
      <c r="M407" s="53">
        <f t="shared" ref="M407:N407" si="969">SUM(M408:M411)</f>
        <v>0</v>
      </c>
      <c r="N407" s="53">
        <f t="shared" si="969"/>
        <v>31014.3</v>
      </c>
      <c r="O407" s="53">
        <f>SUM(O408:O411)</f>
        <v>0</v>
      </c>
      <c r="P407" s="53">
        <f t="shared" ref="P407:Q407" si="970">SUM(P408:P411)</f>
        <v>0</v>
      </c>
      <c r="Q407" s="53">
        <f t="shared" si="970"/>
        <v>0</v>
      </c>
      <c r="R407" s="53">
        <f>SUM(R408:R411)</f>
        <v>0</v>
      </c>
      <c r="S407" s="53">
        <f t="shared" ref="S407:T407" si="971">SUM(S408:S411)</f>
        <v>0</v>
      </c>
      <c r="T407" s="53">
        <f t="shared" si="971"/>
        <v>0</v>
      </c>
      <c r="U407" s="53">
        <f>SUM(U408:U411)</f>
        <v>0</v>
      </c>
      <c r="V407" s="53">
        <f t="shared" ref="V407:W407" si="972">SUM(V408:V411)</f>
        <v>0</v>
      </c>
      <c r="W407" s="53">
        <f t="shared" si="972"/>
        <v>0</v>
      </c>
    </row>
    <row r="408" spans="1:23" ht="16.5" customHeight="1" x14ac:dyDescent="0.4">
      <c r="A408" s="110"/>
      <c r="B408" s="113"/>
      <c r="C408" s="113"/>
      <c r="D408" s="109" t="s">
        <v>23</v>
      </c>
      <c r="E408" s="58" t="s">
        <v>24</v>
      </c>
      <c r="F408" s="53">
        <f t="shared" ref="F408:F411" si="973">I408+L408+O408+R408+U408</f>
        <v>13181</v>
      </c>
      <c r="G408" s="53">
        <f t="shared" si="906"/>
        <v>0</v>
      </c>
      <c r="H408" s="53">
        <f t="shared" si="967"/>
        <v>13181</v>
      </c>
      <c r="I408" s="53">
        <f>SUM(J408:K408)</f>
        <v>0</v>
      </c>
      <c r="J408" s="53">
        <v>0</v>
      </c>
      <c r="K408" s="53">
        <v>0</v>
      </c>
      <c r="L408" s="53">
        <f>M408+N408</f>
        <v>13181</v>
      </c>
      <c r="M408" s="53">
        <v>0</v>
      </c>
      <c r="N408" s="53">
        <v>13181</v>
      </c>
      <c r="O408" s="53">
        <f>P408+Q408</f>
        <v>0</v>
      </c>
      <c r="P408" s="53">
        <v>0</v>
      </c>
      <c r="Q408" s="53">
        <v>0</v>
      </c>
      <c r="R408" s="53">
        <f>S408+T408</f>
        <v>0</v>
      </c>
      <c r="S408" s="53">
        <v>0</v>
      </c>
      <c r="T408" s="53">
        <v>0</v>
      </c>
      <c r="U408" s="53">
        <f>V408+W408</f>
        <v>0</v>
      </c>
      <c r="V408" s="53">
        <v>0</v>
      </c>
      <c r="W408" s="53">
        <v>0</v>
      </c>
    </row>
    <row r="409" spans="1:23" ht="16.5" customHeight="1" x14ac:dyDescent="0.4">
      <c r="A409" s="110"/>
      <c r="B409" s="113"/>
      <c r="C409" s="113"/>
      <c r="D409" s="110"/>
      <c r="E409" s="58" t="s">
        <v>25</v>
      </c>
      <c r="F409" s="53">
        <f t="shared" si="973"/>
        <v>12664.1</v>
      </c>
      <c r="G409" s="53">
        <f t="shared" si="906"/>
        <v>0</v>
      </c>
      <c r="H409" s="53">
        <f>K409+N409+Q409+T409+W409</f>
        <v>12664.1</v>
      </c>
      <c r="I409" s="53">
        <f t="shared" ref="I409" si="974">SUM(J409:K409)</f>
        <v>0</v>
      </c>
      <c r="J409" s="53">
        <v>0</v>
      </c>
      <c r="K409" s="53">
        <v>0</v>
      </c>
      <c r="L409" s="53">
        <f t="shared" ref="L409:L411" si="975">M409+N409</f>
        <v>12664.1</v>
      </c>
      <c r="M409" s="53">
        <v>0</v>
      </c>
      <c r="N409" s="53">
        <v>12664.1</v>
      </c>
      <c r="O409" s="53">
        <f t="shared" ref="O409:O411" si="976">P409+Q409</f>
        <v>0</v>
      </c>
      <c r="P409" s="53">
        <v>0</v>
      </c>
      <c r="Q409" s="53">
        <v>0</v>
      </c>
      <c r="R409" s="53">
        <f t="shared" ref="R409:R411" si="977">S409+T409</f>
        <v>0</v>
      </c>
      <c r="S409" s="53">
        <v>0</v>
      </c>
      <c r="T409" s="53">
        <v>0</v>
      </c>
      <c r="U409" s="53">
        <f t="shared" ref="U409:U411" si="978">V409+W409</f>
        <v>0</v>
      </c>
      <c r="V409" s="53">
        <v>0</v>
      </c>
      <c r="W409" s="53">
        <v>0</v>
      </c>
    </row>
    <row r="410" spans="1:23" ht="16.5" customHeight="1" x14ac:dyDescent="0.4">
      <c r="A410" s="110"/>
      <c r="B410" s="113"/>
      <c r="C410" s="113"/>
      <c r="D410" s="110"/>
      <c r="E410" s="58" t="s">
        <v>26</v>
      </c>
      <c r="F410" s="53">
        <f t="shared" si="973"/>
        <v>0</v>
      </c>
      <c r="G410" s="53">
        <f t="shared" si="906"/>
        <v>0</v>
      </c>
      <c r="H410" s="53">
        <f t="shared" ref="H410:H411" si="979">K410+N410+Q410+T410+W410</f>
        <v>0</v>
      </c>
      <c r="I410" s="53">
        <f t="shared" ref="I410" si="980">SUM(J410:K410)</f>
        <v>0</v>
      </c>
      <c r="J410" s="53">
        <v>0</v>
      </c>
      <c r="K410" s="53">
        <v>0</v>
      </c>
      <c r="L410" s="53">
        <f t="shared" si="975"/>
        <v>0</v>
      </c>
      <c r="M410" s="53">
        <v>0</v>
      </c>
      <c r="N410" s="53">
        <v>0</v>
      </c>
      <c r="O410" s="53">
        <f t="shared" si="976"/>
        <v>0</v>
      </c>
      <c r="P410" s="53">
        <v>0</v>
      </c>
      <c r="Q410" s="53">
        <v>0</v>
      </c>
      <c r="R410" s="53">
        <f t="shared" si="977"/>
        <v>0</v>
      </c>
      <c r="S410" s="53">
        <v>0</v>
      </c>
      <c r="T410" s="53">
        <v>0</v>
      </c>
      <c r="U410" s="53">
        <f t="shared" si="978"/>
        <v>0</v>
      </c>
      <c r="V410" s="53">
        <v>0</v>
      </c>
      <c r="W410" s="53">
        <v>0</v>
      </c>
    </row>
    <row r="411" spans="1:23" ht="57.4" customHeight="1" x14ac:dyDescent="0.4">
      <c r="A411" s="111"/>
      <c r="B411" s="114"/>
      <c r="C411" s="114"/>
      <c r="D411" s="111"/>
      <c r="E411" s="58" t="s">
        <v>27</v>
      </c>
      <c r="F411" s="53">
        <f t="shared" si="973"/>
        <v>5169.2</v>
      </c>
      <c r="G411" s="53">
        <f t="shared" si="906"/>
        <v>0</v>
      </c>
      <c r="H411" s="53">
        <f t="shared" si="979"/>
        <v>5169.2</v>
      </c>
      <c r="I411" s="53">
        <v>0</v>
      </c>
      <c r="J411" s="53">
        <v>0</v>
      </c>
      <c r="K411" s="53">
        <v>0</v>
      </c>
      <c r="L411" s="53">
        <f t="shared" si="975"/>
        <v>5169.2</v>
      </c>
      <c r="M411" s="53">
        <v>0</v>
      </c>
      <c r="N411" s="53">
        <v>5169.2</v>
      </c>
      <c r="O411" s="53">
        <f t="shared" si="976"/>
        <v>0</v>
      </c>
      <c r="P411" s="53">
        <v>0</v>
      </c>
      <c r="Q411" s="53">
        <v>0</v>
      </c>
      <c r="R411" s="53">
        <f t="shared" si="977"/>
        <v>0</v>
      </c>
      <c r="S411" s="53">
        <v>0</v>
      </c>
      <c r="T411" s="53">
        <v>0</v>
      </c>
      <c r="U411" s="53">
        <f t="shared" si="978"/>
        <v>0</v>
      </c>
      <c r="V411" s="53">
        <v>0</v>
      </c>
      <c r="W411" s="53">
        <v>0</v>
      </c>
    </row>
    <row r="412" spans="1:23" ht="15.75" customHeight="1" x14ac:dyDescent="0.4">
      <c r="A412" s="121" t="s">
        <v>308</v>
      </c>
      <c r="B412" s="122"/>
      <c r="C412" s="123"/>
      <c r="D412" s="115" t="s">
        <v>22</v>
      </c>
      <c r="E412" s="116"/>
      <c r="F412" s="53">
        <f>SUM(F413:F416)</f>
        <v>207163.08000000002</v>
      </c>
      <c r="G412" s="53">
        <f t="shared" ref="G412:M412" si="981">SUM(G413:G416)</f>
        <v>0</v>
      </c>
      <c r="H412" s="53">
        <f t="shared" si="981"/>
        <v>207163.08000000002</v>
      </c>
      <c r="I412" s="53">
        <f t="shared" si="981"/>
        <v>65000.25</v>
      </c>
      <c r="J412" s="53">
        <f t="shared" si="981"/>
        <v>0</v>
      </c>
      <c r="K412" s="53">
        <f t="shared" si="981"/>
        <v>65000.25</v>
      </c>
      <c r="L412" s="53">
        <f t="shared" si="981"/>
        <v>142162.82999999999</v>
      </c>
      <c r="M412" s="53">
        <f t="shared" si="981"/>
        <v>0</v>
      </c>
      <c r="N412" s="53">
        <f>SUM(N413:N416)</f>
        <v>142162.82999999999</v>
      </c>
      <c r="O412" s="53">
        <f t="shared" ref="O412:W412" si="982">SUM(O413:O416)</f>
        <v>0</v>
      </c>
      <c r="P412" s="53">
        <f t="shared" si="982"/>
        <v>0</v>
      </c>
      <c r="Q412" s="53">
        <f t="shared" si="982"/>
        <v>0</v>
      </c>
      <c r="R412" s="53">
        <f t="shared" si="982"/>
        <v>0</v>
      </c>
      <c r="S412" s="53">
        <f t="shared" si="982"/>
        <v>0</v>
      </c>
      <c r="T412" s="53">
        <f t="shared" si="982"/>
        <v>0</v>
      </c>
      <c r="U412" s="53">
        <f t="shared" si="982"/>
        <v>0</v>
      </c>
      <c r="V412" s="53">
        <f t="shared" si="982"/>
        <v>0</v>
      </c>
      <c r="W412" s="53">
        <f t="shared" si="982"/>
        <v>0</v>
      </c>
    </row>
    <row r="413" spans="1:23" ht="15.75" customHeight="1" x14ac:dyDescent="0.4">
      <c r="A413" s="124"/>
      <c r="B413" s="125"/>
      <c r="C413" s="126"/>
      <c r="D413" s="109" t="s">
        <v>23</v>
      </c>
      <c r="E413" s="58" t="s">
        <v>24</v>
      </c>
      <c r="F413" s="53">
        <f t="shared" ref="F413:K416" si="983">F418+F423+F428+F433+F438+F443+F448+F453+F458+F463</f>
        <v>88040</v>
      </c>
      <c r="G413" s="53">
        <f t="shared" si="983"/>
        <v>0</v>
      </c>
      <c r="H413" s="53">
        <f t="shared" si="983"/>
        <v>88040</v>
      </c>
      <c r="I413" s="53">
        <f t="shared" si="983"/>
        <v>27625</v>
      </c>
      <c r="J413" s="53">
        <f t="shared" si="983"/>
        <v>0</v>
      </c>
      <c r="K413" s="53">
        <f t="shared" si="983"/>
        <v>27625</v>
      </c>
      <c r="L413" s="53">
        <f>L418+L423+L428+L433+L438+L443+L448+L453+L458+L463</f>
        <v>60415</v>
      </c>
      <c r="M413" s="53">
        <f t="shared" ref="M413:N413" si="984">M418+M423+M428+M433+M438+M443+M448+M453+M458+M463</f>
        <v>0</v>
      </c>
      <c r="N413" s="53">
        <f t="shared" si="984"/>
        <v>60415</v>
      </c>
      <c r="O413" s="53">
        <f t="shared" ref="O413:P413" si="985">O418</f>
        <v>0</v>
      </c>
      <c r="P413" s="53">
        <f t="shared" si="985"/>
        <v>0</v>
      </c>
      <c r="Q413" s="53">
        <f>Q418</f>
        <v>0</v>
      </c>
      <c r="R413" s="53">
        <f t="shared" ref="R413:W413" si="986">R418</f>
        <v>0</v>
      </c>
      <c r="S413" s="53">
        <f t="shared" si="986"/>
        <v>0</v>
      </c>
      <c r="T413" s="53">
        <f t="shared" si="986"/>
        <v>0</v>
      </c>
      <c r="U413" s="53">
        <f t="shared" si="986"/>
        <v>0</v>
      </c>
      <c r="V413" s="53">
        <f t="shared" si="986"/>
        <v>0</v>
      </c>
      <c r="W413" s="53">
        <f t="shared" si="986"/>
        <v>0</v>
      </c>
    </row>
    <row r="414" spans="1:23" ht="15.75" customHeight="1" x14ac:dyDescent="0.4">
      <c r="A414" s="124"/>
      <c r="B414" s="125"/>
      <c r="C414" s="126"/>
      <c r="D414" s="110"/>
      <c r="E414" s="58" t="s">
        <v>25</v>
      </c>
      <c r="F414" s="53">
        <f t="shared" si="983"/>
        <v>84587.450000000012</v>
      </c>
      <c r="G414" s="53">
        <f t="shared" si="983"/>
        <v>0</v>
      </c>
      <c r="H414" s="53">
        <f t="shared" si="983"/>
        <v>84587.450000000012</v>
      </c>
      <c r="I414" s="53">
        <f t="shared" si="983"/>
        <v>26541.67</v>
      </c>
      <c r="J414" s="53">
        <f t="shared" si="983"/>
        <v>0</v>
      </c>
      <c r="K414" s="53">
        <f t="shared" si="983"/>
        <v>26541.67</v>
      </c>
      <c r="L414" s="53">
        <f t="shared" ref="L414:N416" si="987">L419+L424+L429+L434+L439+L444+L449+L454+L459+L464</f>
        <v>58045.78</v>
      </c>
      <c r="M414" s="53">
        <f t="shared" si="987"/>
        <v>0</v>
      </c>
      <c r="N414" s="53">
        <f t="shared" si="987"/>
        <v>58045.78</v>
      </c>
      <c r="O414" s="53">
        <f t="shared" ref="O414:P414" si="988">O419</f>
        <v>0</v>
      </c>
      <c r="P414" s="53">
        <f t="shared" si="988"/>
        <v>0</v>
      </c>
      <c r="Q414" s="53">
        <f>Q419</f>
        <v>0</v>
      </c>
      <c r="R414" s="53">
        <f t="shared" ref="R414:W414" si="989">R419</f>
        <v>0</v>
      </c>
      <c r="S414" s="53">
        <f t="shared" si="989"/>
        <v>0</v>
      </c>
      <c r="T414" s="53">
        <f t="shared" si="989"/>
        <v>0</v>
      </c>
      <c r="U414" s="53">
        <f t="shared" si="989"/>
        <v>0</v>
      </c>
      <c r="V414" s="53">
        <f t="shared" si="989"/>
        <v>0</v>
      </c>
      <c r="W414" s="53">
        <f t="shared" si="989"/>
        <v>0</v>
      </c>
    </row>
    <row r="415" spans="1:23" ht="15.75" customHeight="1" x14ac:dyDescent="0.4">
      <c r="A415" s="124"/>
      <c r="B415" s="125"/>
      <c r="C415" s="126"/>
      <c r="D415" s="110"/>
      <c r="E415" s="58" t="s">
        <v>26</v>
      </c>
      <c r="F415" s="53">
        <f t="shared" si="983"/>
        <v>0</v>
      </c>
      <c r="G415" s="53">
        <f t="shared" si="983"/>
        <v>0</v>
      </c>
      <c r="H415" s="53">
        <f t="shared" si="983"/>
        <v>0</v>
      </c>
      <c r="I415" s="53">
        <f t="shared" si="983"/>
        <v>0</v>
      </c>
      <c r="J415" s="53">
        <f t="shared" si="983"/>
        <v>0</v>
      </c>
      <c r="K415" s="53">
        <f t="shared" si="983"/>
        <v>0</v>
      </c>
      <c r="L415" s="53">
        <f t="shared" si="987"/>
        <v>0</v>
      </c>
      <c r="M415" s="53">
        <f t="shared" si="987"/>
        <v>0</v>
      </c>
      <c r="N415" s="53">
        <f t="shared" si="987"/>
        <v>0</v>
      </c>
      <c r="O415" s="53">
        <f t="shared" ref="O415:W415" si="990">O420</f>
        <v>0</v>
      </c>
      <c r="P415" s="53">
        <f t="shared" si="990"/>
        <v>0</v>
      </c>
      <c r="Q415" s="53">
        <f t="shared" si="990"/>
        <v>0</v>
      </c>
      <c r="R415" s="53">
        <f t="shared" si="990"/>
        <v>0</v>
      </c>
      <c r="S415" s="53">
        <f t="shared" si="990"/>
        <v>0</v>
      </c>
      <c r="T415" s="53">
        <f t="shared" si="990"/>
        <v>0</v>
      </c>
      <c r="U415" s="53">
        <f t="shared" si="990"/>
        <v>0</v>
      </c>
      <c r="V415" s="53">
        <f t="shared" si="990"/>
        <v>0</v>
      </c>
      <c r="W415" s="53">
        <f t="shared" si="990"/>
        <v>0</v>
      </c>
    </row>
    <row r="416" spans="1:23" ht="15.75" customHeight="1" x14ac:dyDescent="0.4">
      <c r="A416" s="127"/>
      <c r="B416" s="128"/>
      <c r="C416" s="129"/>
      <c r="D416" s="111"/>
      <c r="E416" s="58" t="s">
        <v>27</v>
      </c>
      <c r="F416" s="53">
        <f t="shared" si="983"/>
        <v>34535.630000000005</v>
      </c>
      <c r="G416" s="53">
        <f t="shared" si="983"/>
        <v>0</v>
      </c>
      <c r="H416" s="53">
        <f t="shared" si="983"/>
        <v>34535.630000000005</v>
      </c>
      <c r="I416" s="53">
        <f t="shared" si="983"/>
        <v>10833.58</v>
      </c>
      <c r="J416" s="53">
        <f t="shared" si="983"/>
        <v>0</v>
      </c>
      <c r="K416" s="53">
        <f t="shared" si="983"/>
        <v>10833.58</v>
      </c>
      <c r="L416" s="53">
        <f t="shared" si="987"/>
        <v>23702.05</v>
      </c>
      <c r="M416" s="53">
        <f t="shared" si="987"/>
        <v>0</v>
      </c>
      <c r="N416" s="53">
        <f t="shared" si="987"/>
        <v>23702.05</v>
      </c>
      <c r="O416" s="53">
        <f t="shared" ref="O416:W416" si="991">O421</f>
        <v>0</v>
      </c>
      <c r="P416" s="53">
        <f t="shared" si="991"/>
        <v>0</v>
      </c>
      <c r="Q416" s="53">
        <f t="shared" si="991"/>
        <v>0</v>
      </c>
      <c r="R416" s="53">
        <f t="shared" si="991"/>
        <v>0</v>
      </c>
      <c r="S416" s="53">
        <f t="shared" si="991"/>
        <v>0</v>
      </c>
      <c r="T416" s="53">
        <f t="shared" si="991"/>
        <v>0</v>
      </c>
      <c r="U416" s="53">
        <f t="shared" si="991"/>
        <v>0</v>
      </c>
      <c r="V416" s="53">
        <f t="shared" si="991"/>
        <v>0</v>
      </c>
      <c r="W416" s="53">
        <f t="shared" si="991"/>
        <v>0</v>
      </c>
    </row>
    <row r="417" spans="1:23" ht="16.5" customHeight="1" x14ac:dyDescent="0.4">
      <c r="A417" s="109">
        <f>'Характеристика объектов'!A91</f>
        <v>69</v>
      </c>
      <c r="B417" s="112" t="str">
        <f>'Характеристика объектов'!B91</f>
        <v>Запорожское сельское поселение</v>
      </c>
      <c r="C417" s="112" t="str">
        <f>'Характеристика объектов'!C91</f>
        <v>Капитальный ремонт водопроводной сети, Ленинградская область, Приозерский район, пос. Запорожское, ул. ГЛОХ</v>
      </c>
      <c r="D417" s="115" t="s">
        <v>22</v>
      </c>
      <c r="E417" s="116"/>
      <c r="F417" s="53">
        <f>I417+L417+O417+R417+U417</f>
        <v>17952.39</v>
      </c>
      <c r="G417" s="53">
        <f t="shared" ref="G417:G419" si="992">J417+M417+P417+S417+V417</f>
        <v>0</v>
      </c>
      <c r="H417" s="53">
        <f t="shared" ref="H417:H418" si="993">K417+N417+Q417+T417+W417</f>
        <v>17952.39</v>
      </c>
      <c r="I417" s="53">
        <f>SUM(J417:K417)</f>
        <v>0</v>
      </c>
      <c r="J417" s="53">
        <f>SUM(J418:J421)</f>
        <v>0</v>
      </c>
      <c r="K417" s="53">
        <f>SUM(K418:K421)</f>
        <v>0</v>
      </c>
      <c r="L417" s="53">
        <f>SUM(L418:L421)</f>
        <v>17952.39</v>
      </c>
      <c r="M417" s="53">
        <f t="shared" ref="M417:N417" si="994">SUM(M418:M421)</f>
        <v>0</v>
      </c>
      <c r="N417" s="53">
        <f t="shared" si="994"/>
        <v>17952.39</v>
      </c>
      <c r="O417" s="53">
        <f>SUM(O418:O421)</f>
        <v>0</v>
      </c>
      <c r="P417" s="53">
        <f t="shared" ref="P417:Q417" si="995">SUM(P418:P421)</f>
        <v>0</v>
      </c>
      <c r="Q417" s="53">
        <f t="shared" si="995"/>
        <v>0</v>
      </c>
      <c r="R417" s="53">
        <f>SUM(R418:R421)</f>
        <v>0</v>
      </c>
      <c r="S417" s="53">
        <f t="shared" ref="S417:T417" si="996">SUM(S418:S421)</f>
        <v>0</v>
      </c>
      <c r="T417" s="53">
        <f t="shared" si="996"/>
        <v>0</v>
      </c>
      <c r="U417" s="53">
        <f>SUM(U418:U421)</f>
        <v>0</v>
      </c>
      <c r="V417" s="53">
        <f t="shared" ref="V417:W417" si="997">SUM(V418:V421)</f>
        <v>0</v>
      </c>
      <c r="W417" s="53">
        <f t="shared" si="997"/>
        <v>0</v>
      </c>
    </row>
    <row r="418" spans="1:23" ht="16.5" customHeight="1" x14ac:dyDescent="0.4">
      <c r="A418" s="110"/>
      <c r="B418" s="113"/>
      <c r="C418" s="113"/>
      <c r="D418" s="109" t="s">
        <v>23</v>
      </c>
      <c r="E418" s="58" t="s">
        <v>24</v>
      </c>
      <c r="F418" s="53">
        <f t="shared" ref="F418:F419" si="998">I418+L418+O418+R418+U418</f>
        <v>7629</v>
      </c>
      <c r="G418" s="53">
        <f t="shared" si="992"/>
        <v>0</v>
      </c>
      <c r="H418" s="53">
        <f t="shared" si="993"/>
        <v>7629</v>
      </c>
      <c r="I418" s="53">
        <f>SUM(J418:K418)</f>
        <v>0</v>
      </c>
      <c r="J418" s="53">
        <v>0</v>
      </c>
      <c r="K418" s="53">
        <v>0</v>
      </c>
      <c r="L418" s="53">
        <f>M418+N418</f>
        <v>7629</v>
      </c>
      <c r="M418" s="53">
        <v>0</v>
      </c>
      <c r="N418" s="53">
        <v>7629</v>
      </c>
      <c r="O418" s="53">
        <f>P418+Q418</f>
        <v>0</v>
      </c>
      <c r="P418" s="53">
        <v>0</v>
      </c>
      <c r="Q418" s="53">
        <v>0</v>
      </c>
      <c r="R418" s="53">
        <f>S418+T418</f>
        <v>0</v>
      </c>
      <c r="S418" s="53">
        <v>0</v>
      </c>
      <c r="T418" s="53">
        <v>0</v>
      </c>
      <c r="U418" s="53">
        <f>V418+W418</f>
        <v>0</v>
      </c>
      <c r="V418" s="53">
        <v>0</v>
      </c>
      <c r="W418" s="53">
        <v>0</v>
      </c>
    </row>
    <row r="419" spans="1:23" ht="16.5" customHeight="1" x14ac:dyDescent="0.4">
      <c r="A419" s="110"/>
      <c r="B419" s="113"/>
      <c r="C419" s="113"/>
      <c r="D419" s="110"/>
      <c r="E419" s="58" t="s">
        <v>25</v>
      </c>
      <c r="F419" s="53">
        <f t="shared" si="998"/>
        <v>7329.82</v>
      </c>
      <c r="G419" s="53">
        <f t="shared" si="992"/>
        <v>0</v>
      </c>
      <c r="H419" s="53">
        <f>K419+N419+Q419+T419+W419</f>
        <v>7329.82</v>
      </c>
      <c r="I419" s="53">
        <f t="shared" ref="I419" si="999">SUM(J419:K419)</f>
        <v>0</v>
      </c>
      <c r="J419" s="53">
        <v>0</v>
      </c>
      <c r="K419" s="53">
        <v>0</v>
      </c>
      <c r="L419" s="53">
        <f t="shared" ref="L419:L421" si="1000">M419+N419</f>
        <v>7329.82</v>
      </c>
      <c r="M419" s="53">
        <v>0</v>
      </c>
      <c r="N419" s="53">
        <v>7329.82</v>
      </c>
      <c r="O419" s="53">
        <f t="shared" ref="O419:O421" si="1001">P419+Q419</f>
        <v>0</v>
      </c>
      <c r="P419" s="53">
        <v>0</v>
      </c>
      <c r="Q419" s="53">
        <v>0</v>
      </c>
      <c r="R419" s="53">
        <f t="shared" ref="R419:R421" si="1002">S419+T419</f>
        <v>0</v>
      </c>
      <c r="S419" s="53">
        <v>0</v>
      </c>
      <c r="T419" s="53">
        <v>0</v>
      </c>
      <c r="U419" s="53">
        <f t="shared" ref="U419:U421" si="1003">V419+W419</f>
        <v>0</v>
      </c>
      <c r="V419" s="53">
        <v>0</v>
      </c>
      <c r="W419" s="53">
        <v>0</v>
      </c>
    </row>
    <row r="420" spans="1:23" ht="16.5" customHeight="1" x14ac:dyDescent="0.4">
      <c r="A420" s="110"/>
      <c r="B420" s="113"/>
      <c r="C420" s="113"/>
      <c r="D420" s="110"/>
      <c r="E420" s="58" t="s">
        <v>26</v>
      </c>
      <c r="F420" s="53">
        <f t="shared" ref="F420:F421" si="1004">I420+L420+O420+R420+U420</f>
        <v>0</v>
      </c>
      <c r="G420" s="53">
        <f t="shared" ref="G420:G424" si="1005">J420+M420+P420+S420+V420</f>
        <v>0</v>
      </c>
      <c r="H420" s="53">
        <f t="shared" ref="H420:H423" si="1006">K420+N420+Q420+T420+W420</f>
        <v>0</v>
      </c>
      <c r="I420" s="53">
        <f t="shared" ref="I420" si="1007">SUM(J420:K420)</f>
        <v>0</v>
      </c>
      <c r="J420" s="53">
        <v>0</v>
      </c>
      <c r="K420" s="53">
        <v>0</v>
      </c>
      <c r="L420" s="53">
        <f t="shared" si="1000"/>
        <v>0</v>
      </c>
      <c r="M420" s="53">
        <v>0</v>
      </c>
      <c r="N420" s="53">
        <v>0</v>
      </c>
      <c r="O420" s="53">
        <f t="shared" si="1001"/>
        <v>0</v>
      </c>
      <c r="P420" s="53">
        <v>0</v>
      </c>
      <c r="Q420" s="53">
        <v>0</v>
      </c>
      <c r="R420" s="53">
        <f t="shared" si="1002"/>
        <v>0</v>
      </c>
      <c r="S420" s="53">
        <v>0</v>
      </c>
      <c r="T420" s="53">
        <v>0</v>
      </c>
      <c r="U420" s="53">
        <f t="shared" si="1003"/>
        <v>0</v>
      </c>
      <c r="V420" s="53">
        <v>0</v>
      </c>
      <c r="W420" s="53">
        <v>0</v>
      </c>
    </row>
    <row r="421" spans="1:23" ht="16.5" customHeight="1" x14ac:dyDescent="0.4">
      <c r="A421" s="111"/>
      <c r="B421" s="114"/>
      <c r="C421" s="114"/>
      <c r="D421" s="111"/>
      <c r="E421" s="58" t="s">
        <v>27</v>
      </c>
      <c r="F421" s="53">
        <f t="shared" si="1004"/>
        <v>2993.57</v>
      </c>
      <c r="G421" s="53">
        <f t="shared" si="1005"/>
        <v>0</v>
      </c>
      <c r="H421" s="53">
        <f t="shared" si="1006"/>
        <v>2993.57</v>
      </c>
      <c r="I421" s="53">
        <v>0</v>
      </c>
      <c r="J421" s="53">
        <v>0</v>
      </c>
      <c r="K421" s="53">
        <v>0</v>
      </c>
      <c r="L421" s="53">
        <f t="shared" si="1000"/>
        <v>2993.57</v>
      </c>
      <c r="M421" s="53">
        <v>0</v>
      </c>
      <c r="N421" s="53">
        <v>2993.57</v>
      </c>
      <c r="O421" s="53">
        <f t="shared" si="1001"/>
        <v>0</v>
      </c>
      <c r="P421" s="53">
        <v>0</v>
      </c>
      <c r="Q421" s="53">
        <v>0</v>
      </c>
      <c r="R421" s="53">
        <f t="shared" si="1002"/>
        <v>0</v>
      </c>
      <c r="S421" s="53">
        <v>0</v>
      </c>
      <c r="T421" s="53">
        <v>0</v>
      </c>
      <c r="U421" s="53">
        <f t="shared" si="1003"/>
        <v>0</v>
      </c>
      <c r="V421" s="53">
        <v>0</v>
      </c>
      <c r="W421" s="53">
        <v>0</v>
      </c>
    </row>
    <row r="422" spans="1:23" ht="16.5" customHeight="1" x14ac:dyDescent="0.4">
      <c r="A422" s="109">
        <f>'Характеристика объектов'!A92</f>
        <v>70</v>
      </c>
      <c r="B422" s="112" t="str">
        <f>'Характеристика объектов'!B92</f>
        <v>Ларионовское сельское поселение</v>
      </c>
      <c r="C422" s="112" t="str">
        <f>'Характеристика объектов'!C92</f>
        <v xml:space="preserve">Капитальный ремонт водопроводной сети, Ленинградская область, Приозерский район, п. Моторное </v>
      </c>
      <c r="D422" s="115" t="s">
        <v>22</v>
      </c>
      <c r="E422" s="116"/>
      <c r="F422" s="53">
        <f>I422+L422+O422+R422+U422</f>
        <v>11543.7</v>
      </c>
      <c r="G422" s="53">
        <f t="shared" si="1005"/>
        <v>0</v>
      </c>
      <c r="H422" s="53">
        <f t="shared" si="1006"/>
        <v>11543.7</v>
      </c>
      <c r="I422" s="53">
        <f>SUM(J422:K422)</f>
        <v>0</v>
      </c>
      <c r="J422" s="53">
        <f>SUM(J423:J426)</f>
        <v>0</v>
      </c>
      <c r="K422" s="53">
        <f>SUM(K423:K426)</f>
        <v>0</v>
      </c>
      <c r="L422" s="53">
        <f>SUM(L423:L426)</f>
        <v>11543.7</v>
      </c>
      <c r="M422" s="53">
        <f t="shared" ref="M422:N422" si="1008">SUM(M423:M426)</f>
        <v>0</v>
      </c>
      <c r="N422" s="53">
        <f t="shared" si="1008"/>
        <v>11543.7</v>
      </c>
      <c r="O422" s="53">
        <f>SUM(O423:O426)</f>
        <v>0</v>
      </c>
      <c r="P422" s="53">
        <f t="shared" ref="P422:Q422" si="1009">SUM(P423:P426)</f>
        <v>0</v>
      </c>
      <c r="Q422" s="53">
        <f t="shared" si="1009"/>
        <v>0</v>
      </c>
      <c r="R422" s="53">
        <f>SUM(R423:R426)</f>
        <v>0</v>
      </c>
      <c r="S422" s="53">
        <f t="shared" ref="S422:T422" si="1010">SUM(S423:S426)</f>
        <v>0</v>
      </c>
      <c r="T422" s="53">
        <f t="shared" si="1010"/>
        <v>0</v>
      </c>
      <c r="U422" s="53">
        <f>SUM(U423:U426)</f>
        <v>0</v>
      </c>
      <c r="V422" s="53">
        <f t="shared" ref="V422:W422" si="1011">SUM(V423:V426)</f>
        <v>0</v>
      </c>
      <c r="W422" s="53">
        <f t="shared" si="1011"/>
        <v>0</v>
      </c>
    </row>
    <row r="423" spans="1:23" ht="16.5" customHeight="1" x14ac:dyDescent="0.4">
      <c r="A423" s="110"/>
      <c r="B423" s="113"/>
      <c r="C423" s="113"/>
      <c r="D423" s="109" t="s">
        <v>23</v>
      </c>
      <c r="E423" s="58" t="s">
        <v>24</v>
      </c>
      <c r="F423" s="53">
        <f t="shared" ref="F423:F426" si="1012">I423+L423+O423+R423+U423</f>
        <v>4906</v>
      </c>
      <c r="G423" s="53">
        <f t="shared" si="1005"/>
        <v>0</v>
      </c>
      <c r="H423" s="53">
        <f t="shared" si="1006"/>
        <v>4906</v>
      </c>
      <c r="I423" s="53">
        <f>SUM(J423:K423)</f>
        <v>0</v>
      </c>
      <c r="J423" s="53">
        <v>0</v>
      </c>
      <c r="K423" s="53">
        <v>0</v>
      </c>
      <c r="L423" s="53">
        <f>M423+N423</f>
        <v>4906</v>
      </c>
      <c r="M423" s="53">
        <v>0</v>
      </c>
      <c r="N423" s="53">
        <v>4906</v>
      </c>
      <c r="O423" s="53">
        <f>P423+Q423</f>
        <v>0</v>
      </c>
      <c r="P423" s="53">
        <v>0</v>
      </c>
      <c r="Q423" s="53">
        <v>0</v>
      </c>
      <c r="R423" s="53">
        <f>S423+T423</f>
        <v>0</v>
      </c>
      <c r="S423" s="53">
        <v>0</v>
      </c>
      <c r="T423" s="53">
        <v>0</v>
      </c>
      <c r="U423" s="53">
        <f>V423+W423</f>
        <v>0</v>
      </c>
      <c r="V423" s="53">
        <v>0</v>
      </c>
      <c r="W423" s="53">
        <v>0</v>
      </c>
    </row>
    <row r="424" spans="1:23" ht="16.5" customHeight="1" x14ac:dyDescent="0.4">
      <c r="A424" s="110"/>
      <c r="B424" s="113"/>
      <c r="C424" s="113"/>
      <c r="D424" s="110"/>
      <c r="E424" s="58" t="s">
        <v>25</v>
      </c>
      <c r="F424" s="53">
        <f t="shared" si="1012"/>
        <v>4713.6099999999997</v>
      </c>
      <c r="G424" s="53">
        <f t="shared" si="1005"/>
        <v>0</v>
      </c>
      <c r="H424" s="53">
        <f>K424+N424+Q424+T424+W424</f>
        <v>4713.6099999999997</v>
      </c>
      <c r="I424" s="53">
        <f t="shared" ref="I424" si="1013">SUM(J424:K424)</f>
        <v>0</v>
      </c>
      <c r="J424" s="53">
        <v>0</v>
      </c>
      <c r="K424" s="53">
        <v>0</v>
      </c>
      <c r="L424" s="53">
        <f t="shared" ref="L424:L426" si="1014">M424+N424</f>
        <v>4713.6099999999997</v>
      </c>
      <c r="M424" s="53">
        <v>0</v>
      </c>
      <c r="N424" s="53">
        <v>4713.6099999999997</v>
      </c>
      <c r="O424" s="53">
        <f t="shared" ref="O424:O426" si="1015">P424+Q424</f>
        <v>0</v>
      </c>
      <c r="P424" s="53">
        <v>0</v>
      </c>
      <c r="Q424" s="53">
        <v>0</v>
      </c>
      <c r="R424" s="53">
        <f t="shared" ref="R424:R426" si="1016">S424+T424</f>
        <v>0</v>
      </c>
      <c r="S424" s="53">
        <v>0</v>
      </c>
      <c r="T424" s="53">
        <v>0</v>
      </c>
      <c r="U424" s="53">
        <f t="shared" ref="U424:U426" si="1017">V424+W424</f>
        <v>0</v>
      </c>
      <c r="V424" s="53">
        <v>0</v>
      </c>
      <c r="W424" s="53">
        <v>0</v>
      </c>
    </row>
    <row r="425" spans="1:23" ht="16.5" customHeight="1" x14ac:dyDescent="0.4">
      <c r="A425" s="110"/>
      <c r="B425" s="113"/>
      <c r="C425" s="113"/>
      <c r="D425" s="110"/>
      <c r="E425" s="58" t="s">
        <v>26</v>
      </c>
      <c r="F425" s="53">
        <f t="shared" si="1012"/>
        <v>0</v>
      </c>
      <c r="G425" s="53">
        <f t="shared" ref="G425:G466" si="1018">J425+M425+P425+S425+V425</f>
        <v>0</v>
      </c>
      <c r="H425" s="53">
        <f t="shared" ref="H425:H428" si="1019">K425+N425+Q425+T425+W425</f>
        <v>0</v>
      </c>
      <c r="I425" s="53">
        <f t="shared" ref="I425" si="1020">SUM(J425:K425)</f>
        <v>0</v>
      </c>
      <c r="J425" s="53">
        <v>0</v>
      </c>
      <c r="K425" s="53">
        <v>0</v>
      </c>
      <c r="L425" s="53">
        <f t="shared" si="1014"/>
        <v>0</v>
      </c>
      <c r="M425" s="53">
        <v>0</v>
      </c>
      <c r="N425" s="53">
        <v>0</v>
      </c>
      <c r="O425" s="53">
        <f t="shared" si="1015"/>
        <v>0</v>
      </c>
      <c r="P425" s="53">
        <v>0</v>
      </c>
      <c r="Q425" s="53">
        <v>0</v>
      </c>
      <c r="R425" s="53">
        <f t="shared" si="1016"/>
        <v>0</v>
      </c>
      <c r="S425" s="53">
        <v>0</v>
      </c>
      <c r="T425" s="53">
        <v>0</v>
      </c>
      <c r="U425" s="53">
        <f t="shared" si="1017"/>
        <v>0</v>
      </c>
      <c r="V425" s="53">
        <v>0</v>
      </c>
      <c r="W425" s="53">
        <v>0</v>
      </c>
    </row>
    <row r="426" spans="1:23" ht="16.5" customHeight="1" x14ac:dyDescent="0.4">
      <c r="A426" s="111"/>
      <c r="B426" s="114"/>
      <c r="C426" s="114"/>
      <c r="D426" s="111"/>
      <c r="E426" s="58" t="s">
        <v>27</v>
      </c>
      <c r="F426" s="53">
        <f t="shared" si="1012"/>
        <v>1924.09</v>
      </c>
      <c r="G426" s="53">
        <f t="shared" si="1018"/>
        <v>0</v>
      </c>
      <c r="H426" s="53">
        <f t="shared" si="1019"/>
        <v>1924.09</v>
      </c>
      <c r="I426" s="53">
        <v>0</v>
      </c>
      <c r="J426" s="53">
        <v>0</v>
      </c>
      <c r="K426" s="53">
        <v>0</v>
      </c>
      <c r="L426" s="53">
        <f t="shared" si="1014"/>
        <v>1924.09</v>
      </c>
      <c r="M426" s="53">
        <v>0</v>
      </c>
      <c r="N426" s="53">
        <v>1924.09</v>
      </c>
      <c r="O426" s="53">
        <f t="shared" si="1015"/>
        <v>0</v>
      </c>
      <c r="P426" s="53">
        <v>0</v>
      </c>
      <c r="Q426" s="53">
        <v>0</v>
      </c>
      <c r="R426" s="53">
        <f t="shared" si="1016"/>
        <v>0</v>
      </c>
      <c r="S426" s="53">
        <v>0</v>
      </c>
      <c r="T426" s="53">
        <v>0</v>
      </c>
      <c r="U426" s="53">
        <f t="shared" si="1017"/>
        <v>0</v>
      </c>
      <c r="V426" s="53">
        <v>0</v>
      </c>
      <c r="W426" s="53">
        <v>0</v>
      </c>
    </row>
    <row r="427" spans="1:23" ht="16.5" customHeight="1" x14ac:dyDescent="0.4">
      <c r="A427" s="109">
        <f>'Характеристика объектов'!A93</f>
        <v>71</v>
      </c>
      <c r="B427" s="112" t="str">
        <f>'Характеристика объектов'!B93</f>
        <v>Ларионовское сельское поселение</v>
      </c>
      <c r="C427" s="112" t="str">
        <f>'Характеристика объектов'!C93</f>
        <v xml:space="preserve">Капитальный ремонт водопроводной сети, Ленинградская область, Приозерский район, п. Починок </v>
      </c>
      <c r="D427" s="115" t="s">
        <v>22</v>
      </c>
      <c r="E427" s="116"/>
      <c r="F427" s="53">
        <f>I427+L427+O427+R427+U427</f>
        <v>12071.439999999999</v>
      </c>
      <c r="G427" s="53">
        <f t="shared" si="1018"/>
        <v>0</v>
      </c>
      <c r="H427" s="53">
        <f t="shared" si="1019"/>
        <v>12071.439999999999</v>
      </c>
      <c r="I427" s="53">
        <f>SUM(J427:K427)</f>
        <v>0</v>
      </c>
      <c r="J427" s="53">
        <f>SUM(J428:J431)</f>
        <v>0</v>
      </c>
      <c r="K427" s="53">
        <f>SUM(K428:K431)</f>
        <v>0</v>
      </c>
      <c r="L427" s="53">
        <f>SUM(L428:L431)</f>
        <v>12071.439999999999</v>
      </c>
      <c r="M427" s="53">
        <f t="shared" ref="M427:N427" si="1021">SUM(M428:M431)</f>
        <v>0</v>
      </c>
      <c r="N427" s="53">
        <f t="shared" si="1021"/>
        <v>12071.439999999999</v>
      </c>
      <c r="O427" s="53">
        <f>SUM(O428:O431)</f>
        <v>0</v>
      </c>
      <c r="P427" s="53">
        <f t="shared" ref="P427:Q427" si="1022">SUM(P428:P431)</f>
        <v>0</v>
      </c>
      <c r="Q427" s="53">
        <f t="shared" si="1022"/>
        <v>0</v>
      </c>
      <c r="R427" s="53">
        <f>SUM(R428:R431)</f>
        <v>0</v>
      </c>
      <c r="S427" s="53">
        <f t="shared" ref="S427:T427" si="1023">SUM(S428:S431)</f>
        <v>0</v>
      </c>
      <c r="T427" s="53">
        <f t="shared" si="1023"/>
        <v>0</v>
      </c>
      <c r="U427" s="53">
        <f>SUM(U428:U431)</f>
        <v>0</v>
      </c>
      <c r="V427" s="53">
        <f t="shared" ref="V427:W427" si="1024">SUM(V428:V431)</f>
        <v>0</v>
      </c>
      <c r="W427" s="53">
        <f t="shared" si="1024"/>
        <v>0</v>
      </c>
    </row>
    <row r="428" spans="1:23" ht="16.5" customHeight="1" x14ac:dyDescent="0.4">
      <c r="A428" s="110"/>
      <c r="B428" s="113"/>
      <c r="C428" s="113"/>
      <c r="D428" s="109" t="s">
        <v>23</v>
      </c>
      <c r="E428" s="58" t="s">
        <v>24</v>
      </c>
      <c r="F428" s="53">
        <f t="shared" ref="F428:F431" si="1025">I428+L428+O428+R428+U428</f>
        <v>5130</v>
      </c>
      <c r="G428" s="53">
        <f t="shared" si="1018"/>
        <v>0</v>
      </c>
      <c r="H428" s="53">
        <f t="shared" si="1019"/>
        <v>5130</v>
      </c>
      <c r="I428" s="53">
        <f>SUM(J428:K428)</f>
        <v>0</v>
      </c>
      <c r="J428" s="53">
        <v>0</v>
      </c>
      <c r="K428" s="53">
        <v>0</v>
      </c>
      <c r="L428" s="53">
        <f>M428+N428</f>
        <v>5130</v>
      </c>
      <c r="M428" s="53">
        <v>0</v>
      </c>
      <c r="N428" s="53">
        <v>5130</v>
      </c>
      <c r="O428" s="53">
        <f>P428+Q428</f>
        <v>0</v>
      </c>
      <c r="P428" s="53">
        <v>0</v>
      </c>
      <c r="Q428" s="53">
        <v>0</v>
      </c>
      <c r="R428" s="53">
        <f>S428+T428</f>
        <v>0</v>
      </c>
      <c r="S428" s="53">
        <v>0</v>
      </c>
      <c r="T428" s="53">
        <v>0</v>
      </c>
      <c r="U428" s="53">
        <f>V428+W428</f>
        <v>0</v>
      </c>
      <c r="V428" s="53">
        <v>0</v>
      </c>
      <c r="W428" s="53">
        <v>0</v>
      </c>
    </row>
    <row r="429" spans="1:23" ht="16.5" customHeight="1" x14ac:dyDescent="0.4">
      <c r="A429" s="110"/>
      <c r="B429" s="113"/>
      <c r="C429" s="113"/>
      <c r="D429" s="110"/>
      <c r="E429" s="58" t="s">
        <v>25</v>
      </c>
      <c r="F429" s="53">
        <f t="shared" si="1025"/>
        <v>4928.82</v>
      </c>
      <c r="G429" s="53">
        <f t="shared" si="1018"/>
        <v>0</v>
      </c>
      <c r="H429" s="53">
        <f>K429+N429+Q429+T429+W429</f>
        <v>4928.82</v>
      </c>
      <c r="I429" s="53">
        <f t="shared" ref="I429" si="1026">SUM(J429:K429)</f>
        <v>0</v>
      </c>
      <c r="J429" s="53">
        <v>0</v>
      </c>
      <c r="K429" s="53">
        <v>0</v>
      </c>
      <c r="L429" s="53">
        <f t="shared" ref="L429:L431" si="1027">M429+N429</f>
        <v>4928.82</v>
      </c>
      <c r="M429" s="53">
        <v>0</v>
      </c>
      <c r="N429" s="53">
        <v>4928.82</v>
      </c>
      <c r="O429" s="53">
        <f t="shared" ref="O429:O431" si="1028">P429+Q429</f>
        <v>0</v>
      </c>
      <c r="P429" s="53">
        <v>0</v>
      </c>
      <c r="Q429" s="53">
        <v>0</v>
      </c>
      <c r="R429" s="53">
        <f t="shared" ref="R429:R431" si="1029">S429+T429</f>
        <v>0</v>
      </c>
      <c r="S429" s="53">
        <v>0</v>
      </c>
      <c r="T429" s="53">
        <v>0</v>
      </c>
      <c r="U429" s="53">
        <f t="shared" ref="U429:U431" si="1030">V429+W429</f>
        <v>0</v>
      </c>
      <c r="V429" s="53">
        <v>0</v>
      </c>
      <c r="W429" s="53">
        <v>0</v>
      </c>
    </row>
    <row r="430" spans="1:23" ht="16.5" customHeight="1" x14ac:dyDescent="0.4">
      <c r="A430" s="110"/>
      <c r="B430" s="113"/>
      <c r="C430" s="113"/>
      <c r="D430" s="110"/>
      <c r="E430" s="58" t="s">
        <v>26</v>
      </c>
      <c r="F430" s="53">
        <f t="shared" si="1025"/>
        <v>0</v>
      </c>
      <c r="G430" s="53">
        <f t="shared" si="1018"/>
        <v>0</v>
      </c>
      <c r="H430" s="53">
        <f t="shared" ref="H430:H433" si="1031">K430+N430+Q430+T430+W430</f>
        <v>0</v>
      </c>
      <c r="I430" s="53">
        <f t="shared" ref="I430" si="1032">SUM(J430:K430)</f>
        <v>0</v>
      </c>
      <c r="J430" s="53">
        <v>0</v>
      </c>
      <c r="K430" s="53">
        <v>0</v>
      </c>
      <c r="L430" s="53">
        <f t="shared" si="1027"/>
        <v>0</v>
      </c>
      <c r="M430" s="53">
        <v>0</v>
      </c>
      <c r="N430" s="53">
        <v>0</v>
      </c>
      <c r="O430" s="53">
        <f t="shared" si="1028"/>
        <v>0</v>
      </c>
      <c r="P430" s="53">
        <v>0</v>
      </c>
      <c r="Q430" s="53">
        <v>0</v>
      </c>
      <c r="R430" s="53">
        <f t="shared" si="1029"/>
        <v>0</v>
      </c>
      <c r="S430" s="53">
        <v>0</v>
      </c>
      <c r="T430" s="53">
        <v>0</v>
      </c>
      <c r="U430" s="53">
        <f t="shared" si="1030"/>
        <v>0</v>
      </c>
      <c r="V430" s="53">
        <v>0</v>
      </c>
      <c r="W430" s="53">
        <v>0</v>
      </c>
    </row>
    <row r="431" spans="1:23" ht="16.5" customHeight="1" x14ac:dyDescent="0.4">
      <c r="A431" s="111"/>
      <c r="B431" s="114"/>
      <c r="C431" s="114"/>
      <c r="D431" s="111"/>
      <c r="E431" s="58" t="s">
        <v>27</v>
      </c>
      <c r="F431" s="53">
        <f t="shared" si="1025"/>
        <v>2012.62</v>
      </c>
      <c r="G431" s="53">
        <f t="shared" si="1018"/>
        <v>0</v>
      </c>
      <c r="H431" s="53">
        <f t="shared" si="1031"/>
        <v>2012.62</v>
      </c>
      <c r="I431" s="53">
        <v>0</v>
      </c>
      <c r="J431" s="53">
        <v>0</v>
      </c>
      <c r="K431" s="53">
        <v>0</v>
      </c>
      <c r="L431" s="53">
        <f t="shared" si="1027"/>
        <v>2012.62</v>
      </c>
      <c r="M431" s="53">
        <v>0</v>
      </c>
      <c r="N431" s="53">
        <v>2012.62</v>
      </c>
      <c r="O431" s="53">
        <f t="shared" si="1028"/>
        <v>0</v>
      </c>
      <c r="P431" s="53">
        <v>0</v>
      </c>
      <c r="Q431" s="53">
        <v>0</v>
      </c>
      <c r="R431" s="53">
        <f t="shared" si="1029"/>
        <v>0</v>
      </c>
      <c r="S431" s="53">
        <v>0</v>
      </c>
      <c r="T431" s="53">
        <v>0</v>
      </c>
      <c r="U431" s="53">
        <f t="shared" si="1030"/>
        <v>0</v>
      </c>
      <c r="V431" s="53">
        <v>0</v>
      </c>
      <c r="W431" s="53">
        <v>0</v>
      </c>
    </row>
    <row r="432" spans="1:23" ht="16.5" customHeight="1" x14ac:dyDescent="0.4">
      <c r="A432" s="109">
        <f>'Характеристика объектов'!A94</f>
        <v>72</v>
      </c>
      <c r="B432" s="112" t="str">
        <f>'Характеристика объектов'!B94</f>
        <v>Петровское сельское поселение</v>
      </c>
      <c r="C432" s="112" t="str">
        <f>'Характеристика объектов'!C94</f>
        <v>Капитальный ремонт водопроводной сети, Ленинградская область, Приозерский район, пос. Петровское</v>
      </c>
      <c r="D432" s="115" t="s">
        <v>22</v>
      </c>
      <c r="E432" s="116"/>
      <c r="F432" s="53">
        <f>I432+L432+O432+R432+U432</f>
        <v>65000.25</v>
      </c>
      <c r="G432" s="53">
        <f t="shared" si="1018"/>
        <v>0</v>
      </c>
      <c r="H432" s="53">
        <f t="shared" si="1031"/>
        <v>65000.25</v>
      </c>
      <c r="I432" s="53">
        <f>SUM(J432:K432)</f>
        <v>65000.25</v>
      </c>
      <c r="J432" s="53">
        <f>SUM(J433:J436)</f>
        <v>0</v>
      </c>
      <c r="K432" s="53">
        <f>SUM(K433:K436)</f>
        <v>65000.25</v>
      </c>
      <c r="L432" s="53">
        <f>SUM(L433:L436)</f>
        <v>0</v>
      </c>
      <c r="M432" s="53">
        <f t="shared" ref="M432:N432" si="1033">SUM(M433:M436)</f>
        <v>0</v>
      </c>
      <c r="N432" s="53">
        <f t="shared" si="1033"/>
        <v>0</v>
      </c>
      <c r="O432" s="53">
        <f>SUM(O433:O436)</f>
        <v>0</v>
      </c>
      <c r="P432" s="53">
        <f t="shared" ref="P432:Q432" si="1034">SUM(P433:P436)</f>
        <v>0</v>
      </c>
      <c r="Q432" s="53">
        <f t="shared" si="1034"/>
        <v>0</v>
      </c>
      <c r="R432" s="53">
        <f>SUM(R433:R436)</f>
        <v>0</v>
      </c>
      <c r="S432" s="53">
        <f t="shared" ref="S432:T432" si="1035">SUM(S433:S436)</f>
        <v>0</v>
      </c>
      <c r="T432" s="53">
        <f t="shared" si="1035"/>
        <v>0</v>
      </c>
      <c r="U432" s="53">
        <f>SUM(U433:U436)</f>
        <v>0</v>
      </c>
      <c r="V432" s="53">
        <f t="shared" ref="V432:W432" si="1036">SUM(V433:V436)</f>
        <v>0</v>
      </c>
      <c r="W432" s="53">
        <f t="shared" si="1036"/>
        <v>0</v>
      </c>
    </row>
    <row r="433" spans="1:23" ht="16.5" customHeight="1" x14ac:dyDescent="0.4">
      <c r="A433" s="110"/>
      <c r="B433" s="113"/>
      <c r="C433" s="113"/>
      <c r="D433" s="109" t="s">
        <v>23</v>
      </c>
      <c r="E433" s="58" t="s">
        <v>24</v>
      </c>
      <c r="F433" s="53">
        <f t="shared" ref="F433:F434" si="1037">I433+L433+O433+R433+U433</f>
        <v>27625</v>
      </c>
      <c r="G433" s="53">
        <f t="shared" si="1018"/>
        <v>0</v>
      </c>
      <c r="H433" s="53">
        <f t="shared" si="1031"/>
        <v>27625</v>
      </c>
      <c r="I433" s="53">
        <f>SUM(J433:K433)</f>
        <v>27625</v>
      </c>
      <c r="J433" s="53">
        <v>0</v>
      </c>
      <c r="K433" s="53">
        <v>27625</v>
      </c>
      <c r="L433" s="53">
        <f>M433+N433</f>
        <v>0</v>
      </c>
      <c r="M433" s="53">
        <v>0</v>
      </c>
      <c r="N433" s="53"/>
      <c r="O433" s="53">
        <f>P433+Q433</f>
        <v>0</v>
      </c>
      <c r="P433" s="53">
        <v>0</v>
      </c>
      <c r="Q433" s="53">
        <v>0</v>
      </c>
      <c r="R433" s="53">
        <f>S433+T433</f>
        <v>0</v>
      </c>
      <c r="S433" s="53">
        <v>0</v>
      </c>
      <c r="T433" s="53">
        <v>0</v>
      </c>
      <c r="U433" s="53">
        <f>V433+W433</f>
        <v>0</v>
      </c>
      <c r="V433" s="53">
        <v>0</v>
      </c>
      <c r="W433" s="53">
        <v>0</v>
      </c>
    </row>
    <row r="434" spans="1:23" ht="16.5" customHeight="1" x14ac:dyDescent="0.4">
      <c r="A434" s="110"/>
      <c r="B434" s="113"/>
      <c r="C434" s="113"/>
      <c r="D434" s="110"/>
      <c r="E434" s="58" t="s">
        <v>25</v>
      </c>
      <c r="F434" s="53">
        <f t="shared" si="1037"/>
        <v>26541.67</v>
      </c>
      <c r="G434" s="53">
        <f t="shared" si="1018"/>
        <v>0</v>
      </c>
      <c r="H434" s="53">
        <f>K434+N434+Q434+T434+W434</f>
        <v>26541.67</v>
      </c>
      <c r="I434" s="53">
        <f t="shared" ref="I434:I436" si="1038">SUM(J434:K434)</f>
        <v>26541.67</v>
      </c>
      <c r="J434" s="53">
        <v>0</v>
      </c>
      <c r="K434" s="53">
        <v>26541.67</v>
      </c>
      <c r="L434" s="53">
        <f t="shared" ref="L434:L436" si="1039">M434+N434</f>
        <v>0</v>
      </c>
      <c r="M434" s="53">
        <v>0</v>
      </c>
      <c r="N434" s="53"/>
      <c r="O434" s="53">
        <f t="shared" ref="O434:O436" si="1040">P434+Q434</f>
        <v>0</v>
      </c>
      <c r="P434" s="53">
        <v>0</v>
      </c>
      <c r="Q434" s="53">
        <v>0</v>
      </c>
      <c r="R434" s="53">
        <f t="shared" ref="R434:R436" si="1041">S434+T434</f>
        <v>0</v>
      </c>
      <c r="S434" s="53">
        <v>0</v>
      </c>
      <c r="T434" s="53">
        <v>0</v>
      </c>
      <c r="U434" s="53">
        <f t="shared" ref="U434:U436" si="1042">V434+W434</f>
        <v>0</v>
      </c>
      <c r="V434" s="53">
        <v>0</v>
      </c>
      <c r="W434" s="53">
        <v>0</v>
      </c>
    </row>
    <row r="435" spans="1:23" ht="16.5" customHeight="1" x14ac:dyDescent="0.4">
      <c r="A435" s="110"/>
      <c r="B435" s="113"/>
      <c r="C435" s="113"/>
      <c r="D435" s="110"/>
      <c r="E435" s="58" t="s">
        <v>26</v>
      </c>
      <c r="F435" s="53">
        <f t="shared" ref="F435:F436" si="1043">I435+L435+O435+R435+U435</f>
        <v>0</v>
      </c>
      <c r="G435" s="53">
        <f t="shared" ref="G435:G436" si="1044">J435+M435+P435+S435+V435</f>
        <v>0</v>
      </c>
      <c r="H435" s="53">
        <f t="shared" ref="H435:H436" si="1045">K435+N435+Q435+T435+W435</f>
        <v>0</v>
      </c>
      <c r="I435" s="53">
        <f t="shared" si="1038"/>
        <v>0</v>
      </c>
      <c r="J435" s="53">
        <v>0</v>
      </c>
      <c r="K435" s="53">
        <v>0</v>
      </c>
      <c r="L435" s="53">
        <f t="shared" si="1039"/>
        <v>0</v>
      </c>
      <c r="M435" s="53">
        <v>0</v>
      </c>
      <c r="N435" s="53">
        <v>0</v>
      </c>
      <c r="O435" s="53">
        <f t="shared" si="1040"/>
        <v>0</v>
      </c>
      <c r="P435" s="53">
        <v>0</v>
      </c>
      <c r="Q435" s="53">
        <v>0</v>
      </c>
      <c r="R435" s="53">
        <f t="shared" si="1041"/>
        <v>0</v>
      </c>
      <c r="S435" s="53">
        <v>0</v>
      </c>
      <c r="T435" s="53">
        <v>0</v>
      </c>
      <c r="U435" s="53">
        <f t="shared" si="1042"/>
        <v>0</v>
      </c>
      <c r="V435" s="53">
        <v>0</v>
      </c>
      <c r="W435" s="53">
        <v>0</v>
      </c>
    </row>
    <row r="436" spans="1:23" ht="16.5" customHeight="1" x14ac:dyDescent="0.4">
      <c r="A436" s="111"/>
      <c r="B436" s="114"/>
      <c r="C436" s="114"/>
      <c r="D436" s="111"/>
      <c r="E436" s="58" t="s">
        <v>27</v>
      </c>
      <c r="F436" s="53">
        <f t="shared" si="1043"/>
        <v>10833.58</v>
      </c>
      <c r="G436" s="53">
        <f t="shared" si="1044"/>
        <v>0</v>
      </c>
      <c r="H436" s="53">
        <f t="shared" si="1045"/>
        <v>10833.58</v>
      </c>
      <c r="I436" s="53">
        <f t="shared" si="1038"/>
        <v>10833.58</v>
      </c>
      <c r="J436" s="53">
        <v>0</v>
      </c>
      <c r="K436" s="53">
        <v>10833.58</v>
      </c>
      <c r="L436" s="53">
        <f t="shared" si="1039"/>
        <v>0</v>
      </c>
      <c r="M436" s="53">
        <v>0</v>
      </c>
      <c r="N436" s="53">
        <v>0</v>
      </c>
      <c r="O436" s="53">
        <f t="shared" si="1040"/>
        <v>0</v>
      </c>
      <c r="P436" s="53">
        <v>0</v>
      </c>
      <c r="Q436" s="53">
        <v>0</v>
      </c>
      <c r="R436" s="53">
        <f t="shared" si="1041"/>
        <v>0</v>
      </c>
      <c r="S436" s="53">
        <v>0</v>
      </c>
      <c r="T436" s="53">
        <v>0</v>
      </c>
      <c r="U436" s="53">
        <f t="shared" si="1042"/>
        <v>0</v>
      </c>
      <c r="V436" s="53">
        <v>0</v>
      </c>
      <c r="W436" s="53">
        <v>0</v>
      </c>
    </row>
    <row r="437" spans="1:23" ht="16.5" customHeight="1" x14ac:dyDescent="0.4">
      <c r="A437" s="109">
        <f>'Характеристика объектов'!A95</f>
        <v>73</v>
      </c>
      <c r="B437" s="112" t="str">
        <f>'Характеристика объектов'!B95</f>
        <v>Петровское сельское поселение</v>
      </c>
      <c r="C437" s="112" t="str">
        <f>'Характеристика объектов'!C95</f>
        <v xml:space="preserve">Капитальный ремонт водопроводной сети, Ленинградская область, Приозерский район, д. Ягодное, ул. Школьная </v>
      </c>
      <c r="D437" s="115" t="s">
        <v>22</v>
      </c>
      <c r="E437" s="116"/>
      <c r="F437" s="53">
        <f>I437+L437+O437+R437+U437</f>
        <v>15476.2</v>
      </c>
      <c r="G437" s="53">
        <f t="shared" si="1018"/>
        <v>0</v>
      </c>
      <c r="H437" s="53">
        <f t="shared" ref="H437:H438" si="1046">K437+N437+Q437+T437+W437</f>
        <v>15476.2</v>
      </c>
      <c r="I437" s="53">
        <f>SUM(J437:K437)</f>
        <v>0</v>
      </c>
      <c r="J437" s="53">
        <f>SUM(J438:J441)</f>
        <v>0</v>
      </c>
      <c r="K437" s="53">
        <f>SUM(K438:K441)</f>
        <v>0</v>
      </c>
      <c r="L437" s="53">
        <f>SUM(L438:L441)</f>
        <v>15476.2</v>
      </c>
      <c r="M437" s="53">
        <f t="shared" ref="M437:N437" si="1047">SUM(M438:M441)</f>
        <v>0</v>
      </c>
      <c r="N437" s="53">
        <f t="shared" si="1047"/>
        <v>15476.2</v>
      </c>
      <c r="O437" s="53">
        <f>SUM(O438:O441)</f>
        <v>0</v>
      </c>
      <c r="P437" s="53">
        <f t="shared" ref="P437:Q437" si="1048">SUM(P438:P441)</f>
        <v>0</v>
      </c>
      <c r="Q437" s="53">
        <f t="shared" si="1048"/>
        <v>0</v>
      </c>
      <c r="R437" s="53">
        <f>SUM(R438:R441)</f>
        <v>0</v>
      </c>
      <c r="S437" s="53">
        <f t="shared" ref="S437:T437" si="1049">SUM(S438:S441)</f>
        <v>0</v>
      </c>
      <c r="T437" s="53">
        <f t="shared" si="1049"/>
        <v>0</v>
      </c>
      <c r="U437" s="53">
        <f>SUM(U438:U441)</f>
        <v>0</v>
      </c>
      <c r="V437" s="53">
        <f t="shared" ref="V437:W437" si="1050">SUM(V438:V441)</f>
        <v>0</v>
      </c>
      <c r="W437" s="53">
        <f t="shared" si="1050"/>
        <v>0</v>
      </c>
    </row>
    <row r="438" spans="1:23" ht="16.5" customHeight="1" x14ac:dyDescent="0.4">
      <c r="A438" s="110"/>
      <c r="B438" s="113"/>
      <c r="C438" s="113"/>
      <c r="D438" s="109" t="s">
        <v>23</v>
      </c>
      <c r="E438" s="58" t="s">
        <v>24</v>
      </c>
      <c r="F438" s="53">
        <f t="shared" ref="F438:F441" si="1051">I438+L438+O438+R438+U438</f>
        <v>6577</v>
      </c>
      <c r="G438" s="53">
        <f t="shared" si="1018"/>
        <v>0</v>
      </c>
      <c r="H438" s="53">
        <f t="shared" si="1046"/>
        <v>6577</v>
      </c>
      <c r="I438" s="53">
        <f>SUM(J438:K438)</f>
        <v>0</v>
      </c>
      <c r="J438" s="53">
        <v>0</v>
      </c>
      <c r="K438" s="53">
        <v>0</v>
      </c>
      <c r="L438" s="53">
        <f>M438+N438</f>
        <v>6577</v>
      </c>
      <c r="M438" s="53">
        <v>0</v>
      </c>
      <c r="N438" s="53">
        <v>6577</v>
      </c>
      <c r="O438" s="53">
        <f>P438+Q438</f>
        <v>0</v>
      </c>
      <c r="P438" s="53">
        <v>0</v>
      </c>
      <c r="Q438" s="53">
        <v>0</v>
      </c>
      <c r="R438" s="53">
        <f>S438+T438</f>
        <v>0</v>
      </c>
      <c r="S438" s="53">
        <v>0</v>
      </c>
      <c r="T438" s="53">
        <v>0</v>
      </c>
      <c r="U438" s="53">
        <f>V438+W438</f>
        <v>0</v>
      </c>
      <c r="V438" s="53">
        <v>0</v>
      </c>
      <c r="W438" s="53">
        <v>0</v>
      </c>
    </row>
    <row r="439" spans="1:23" ht="16.5" customHeight="1" x14ac:dyDescent="0.4">
      <c r="A439" s="110"/>
      <c r="B439" s="113"/>
      <c r="C439" s="113"/>
      <c r="D439" s="110"/>
      <c r="E439" s="58" t="s">
        <v>25</v>
      </c>
      <c r="F439" s="53">
        <f t="shared" si="1051"/>
        <v>6319.08</v>
      </c>
      <c r="G439" s="53">
        <f t="shared" si="1018"/>
        <v>0</v>
      </c>
      <c r="H439" s="53">
        <f>K439+N439+Q439+T439+W439</f>
        <v>6319.08</v>
      </c>
      <c r="I439" s="53">
        <f t="shared" ref="I439" si="1052">SUM(J439:K439)</f>
        <v>0</v>
      </c>
      <c r="J439" s="53">
        <v>0</v>
      </c>
      <c r="K439" s="53">
        <v>0</v>
      </c>
      <c r="L439" s="53">
        <f t="shared" ref="L439:L441" si="1053">M439+N439</f>
        <v>6319.08</v>
      </c>
      <c r="M439" s="53">
        <v>0</v>
      </c>
      <c r="N439" s="53">
        <v>6319.08</v>
      </c>
      <c r="O439" s="53">
        <f t="shared" ref="O439:O441" si="1054">P439+Q439</f>
        <v>0</v>
      </c>
      <c r="P439" s="53">
        <v>0</v>
      </c>
      <c r="Q439" s="53">
        <v>0</v>
      </c>
      <c r="R439" s="53">
        <f t="shared" ref="R439:R441" si="1055">S439+T439</f>
        <v>0</v>
      </c>
      <c r="S439" s="53">
        <v>0</v>
      </c>
      <c r="T439" s="53">
        <v>0</v>
      </c>
      <c r="U439" s="53">
        <f t="shared" ref="U439:U441" si="1056">V439+W439</f>
        <v>0</v>
      </c>
      <c r="V439" s="53">
        <v>0</v>
      </c>
      <c r="W439" s="53">
        <v>0</v>
      </c>
    </row>
    <row r="440" spans="1:23" ht="16.5" customHeight="1" x14ac:dyDescent="0.4">
      <c r="A440" s="110"/>
      <c r="B440" s="113"/>
      <c r="C440" s="113"/>
      <c r="D440" s="110"/>
      <c r="E440" s="58" t="s">
        <v>26</v>
      </c>
      <c r="F440" s="53">
        <f t="shared" si="1051"/>
        <v>0</v>
      </c>
      <c r="G440" s="53">
        <f t="shared" si="1018"/>
        <v>0</v>
      </c>
      <c r="H440" s="53">
        <f t="shared" ref="H440:H443" si="1057">K440+N440+Q440+T440+W440</f>
        <v>0</v>
      </c>
      <c r="I440" s="53">
        <f t="shared" ref="I440" si="1058">SUM(J440:K440)</f>
        <v>0</v>
      </c>
      <c r="J440" s="53">
        <v>0</v>
      </c>
      <c r="K440" s="53">
        <v>0</v>
      </c>
      <c r="L440" s="53">
        <f t="shared" si="1053"/>
        <v>0</v>
      </c>
      <c r="M440" s="53">
        <v>0</v>
      </c>
      <c r="N440" s="53">
        <v>0</v>
      </c>
      <c r="O440" s="53">
        <f t="shared" si="1054"/>
        <v>0</v>
      </c>
      <c r="P440" s="53">
        <v>0</v>
      </c>
      <c r="Q440" s="53">
        <v>0</v>
      </c>
      <c r="R440" s="53">
        <f t="shared" si="1055"/>
        <v>0</v>
      </c>
      <c r="S440" s="53">
        <v>0</v>
      </c>
      <c r="T440" s="53">
        <v>0</v>
      </c>
      <c r="U440" s="53">
        <f t="shared" si="1056"/>
        <v>0</v>
      </c>
      <c r="V440" s="53">
        <v>0</v>
      </c>
      <c r="W440" s="53">
        <v>0</v>
      </c>
    </row>
    <row r="441" spans="1:23" ht="16.5" customHeight="1" x14ac:dyDescent="0.4">
      <c r="A441" s="111"/>
      <c r="B441" s="114"/>
      <c r="C441" s="114"/>
      <c r="D441" s="111"/>
      <c r="E441" s="58" t="s">
        <v>27</v>
      </c>
      <c r="F441" s="53">
        <f t="shared" si="1051"/>
        <v>2580.12</v>
      </c>
      <c r="G441" s="53">
        <f t="shared" si="1018"/>
        <v>0</v>
      </c>
      <c r="H441" s="53">
        <f t="shared" si="1057"/>
        <v>2580.12</v>
      </c>
      <c r="I441" s="53">
        <v>0</v>
      </c>
      <c r="J441" s="53">
        <v>0</v>
      </c>
      <c r="K441" s="53">
        <v>0</v>
      </c>
      <c r="L441" s="53">
        <f t="shared" si="1053"/>
        <v>2580.12</v>
      </c>
      <c r="M441" s="53">
        <v>0</v>
      </c>
      <c r="N441" s="53">
        <v>2580.12</v>
      </c>
      <c r="O441" s="53">
        <f t="shared" si="1054"/>
        <v>0</v>
      </c>
      <c r="P441" s="53">
        <v>0</v>
      </c>
      <c r="Q441" s="53">
        <v>0</v>
      </c>
      <c r="R441" s="53">
        <f t="shared" si="1055"/>
        <v>0</v>
      </c>
      <c r="S441" s="53">
        <v>0</v>
      </c>
      <c r="T441" s="53">
        <v>0</v>
      </c>
      <c r="U441" s="53">
        <f t="shared" si="1056"/>
        <v>0</v>
      </c>
      <c r="V441" s="53">
        <v>0</v>
      </c>
      <c r="W441" s="53">
        <v>0</v>
      </c>
    </row>
    <row r="442" spans="1:23" ht="16.5" customHeight="1" x14ac:dyDescent="0.4">
      <c r="A442" s="109">
        <f>'Характеристика объектов'!A96</f>
        <v>74</v>
      </c>
      <c r="B442" s="112" t="str">
        <f>'Характеристика объектов'!B96</f>
        <v>Приозерское  городское поселение</v>
      </c>
      <c r="C442" s="112" t="str">
        <f>'Характеристика объектов'!C96</f>
        <v>Капитальный ремонт водопроводной сети, Ленинградская область, Приозерский район, г. Приозерск,  ул. Инженерная, 
ул. Ларионова</v>
      </c>
      <c r="D442" s="115" t="s">
        <v>22</v>
      </c>
      <c r="E442" s="116"/>
      <c r="F442" s="53">
        <f>I442+L442+O442+R442+U442</f>
        <v>30952.400000000001</v>
      </c>
      <c r="G442" s="53">
        <f t="shared" si="1018"/>
        <v>0</v>
      </c>
      <c r="H442" s="53">
        <f t="shared" si="1057"/>
        <v>30952.400000000001</v>
      </c>
      <c r="I442" s="53">
        <f>SUM(J442:K442)</f>
        <v>0</v>
      </c>
      <c r="J442" s="53">
        <f>SUM(J443:J446)</f>
        <v>0</v>
      </c>
      <c r="K442" s="53">
        <f>SUM(K443:K446)</f>
        <v>0</v>
      </c>
      <c r="L442" s="53">
        <f>SUM(L443:L446)</f>
        <v>30952.400000000001</v>
      </c>
      <c r="M442" s="53">
        <f t="shared" ref="M442:N442" si="1059">SUM(M443:M446)</f>
        <v>0</v>
      </c>
      <c r="N442" s="53">
        <f t="shared" si="1059"/>
        <v>30952.400000000001</v>
      </c>
      <c r="O442" s="53">
        <f>SUM(O443:O446)</f>
        <v>0</v>
      </c>
      <c r="P442" s="53">
        <f t="shared" ref="P442:Q442" si="1060">SUM(P443:P446)</f>
        <v>0</v>
      </c>
      <c r="Q442" s="53">
        <f t="shared" si="1060"/>
        <v>0</v>
      </c>
      <c r="R442" s="53">
        <f>SUM(R443:R446)</f>
        <v>0</v>
      </c>
      <c r="S442" s="53">
        <f t="shared" ref="S442:T442" si="1061">SUM(S443:S446)</f>
        <v>0</v>
      </c>
      <c r="T442" s="53">
        <f t="shared" si="1061"/>
        <v>0</v>
      </c>
      <c r="U442" s="53">
        <f>SUM(U443:U446)</f>
        <v>0</v>
      </c>
      <c r="V442" s="53">
        <f t="shared" ref="V442:W442" si="1062">SUM(V443:V446)</f>
        <v>0</v>
      </c>
      <c r="W442" s="53">
        <f t="shared" si="1062"/>
        <v>0</v>
      </c>
    </row>
    <row r="443" spans="1:23" ht="16.5" customHeight="1" x14ac:dyDescent="0.4">
      <c r="A443" s="110"/>
      <c r="B443" s="113"/>
      <c r="C443" s="113"/>
      <c r="D443" s="109" t="s">
        <v>23</v>
      </c>
      <c r="E443" s="58" t="s">
        <v>24</v>
      </c>
      <c r="F443" s="53">
        <f t="shared" ref="F443:F446" si="1063">I443+L443+O443+R443+U443</f>
        <v>13154</v>
      </c>
      <c r="G443" s="53">
        <f t="shared" si="1018"/>
        <v>0</v>
      </c>
      <c r="H443" s="53">
        <f t="shared" si="1057"/>
        <v>13154</v>
      </c>
      <c r="I443" s="53">
        <f>SUM(J443:K443)</f>
        <v>0</v>
      </c>
      <c r="J443" s="53">
        <v>0</v>
      </c>
      <c r="K443" s="53">
        <v>0</v>
      </c>
      <c r="L443" s="53">
        <f>M443+N443</f>
        <v>13154</v>
      </c>
      <c r="M443" s="53">
        <v>0</v>
      </c>
      <c r="N443" s="53">
        <v>13154</v>
      </c>
      <c r="O443" s="53">
        <f>P443+Q443</f>
        <v>0</v>
      </c>
      <c r="P443" s="53">
        <v>0</v>
      </c>
      <c r="Q443" s="53">
        <v>0</v>
      </c>
      <c r="R443" s="53">
        <f>S443+T443</f>
        <v>0</v>
      </c>
      <c r="S443" s="53">
        <v>0</v>
      </c>
      <c r="T443" s="53">
        <v>0</v>
      </c>
      <c r="U443" s="53">
        <f>V443+W443</f>
        <v>0</v>
      </c>
      <c r="V443" s="53">
        <v>0</v>
      </c>
      <c r="W443" s="53">
        <v>0</v>
      </c>
    </row>
    <row r="444" spans="1:23" ht="16.5" customHeight="1" x14ac:dyDescent="0.4">
      <c r="A444" s="110"/>
      <c r="B444" s="113"/>
      <c r="C444" s="113"/>
      <c r="D444" s="110"/>
      <c r="E444" s="58" t="s">
        <v>25</v>
      </c>
      <c r="F444" s="53">
        <f t="shared" si="1063"/>
        <v>12638.16</v>
      </c>
      <c r="G444" s="53">
        <f t="shared" si="1018"/>
        <v>0</v>
      </c>
      <c r="H444" s="53">
        <f>K444+N444+Q444+T444+W444</f>
        <v>12638.16</v>
      </c>
      <c r="I444" s="53">
        <f t="shared" ref="I444" si="1064">SUM(J444:K444)</f>
        <v>0</v>
      </c>
      <c r="J444" s="53">
        <v>0</v>
      </c>
      <c r="K444" s="53">
        <v>0</v>
      </c>
      <c r="L444" s="53">
        <f t="shared" ref="L444:L446" si="1065">M444+N444</f>
        <v>12638.16</v>
      </c>
      <c r="M444" s="53">
        <v>0</v>
      </c>
      <c r="N444" s="53">
        <v>12638.16</v>
      </c>
      <c r="O444" s="53">
        <f t="shared" ref="O444:O446" si="1066">P444+Q444</f>
        <v>0</v>
      </c>
      <c r="P444" s="53">
        <v>0</v>
      </c>
      <c r="Q444" s="53">
        <v>0</v>
      </c>
      <c r="R444" s="53">
        <f t="shared" ref="R444:R446" si="1067">S444+T444</f>
        <v>0</v>
      </c>
      <c r="S444" s="53">
        <v>0</v>
      </c>
      <c r="T444" s="53">
        <v>0</v>
      </c>
      <c r="U444" s="53">
        <f t="shared" ref="U444:U446" si="1068">V444+W444</f>
        <v>0</v>
      </c>
      <c r="V444" s="53">
        <v>0</v>
      </c>
      <c r="W444" s="53">
        <v>0</v>
      </c>
    </row>
    <row r="445" spans="1:23" ht="16.5" customHeight="1" x14ac:dyDescent="0.4">
      <c r="A445" s="110"/>
      <c r="B445" s="113"/>
      <c r="C445" s="113"/>
      <c r="D445" s="110"/>
      <c r="E445" s="58" t="s">
        <v>26</v>
      </c>
      <c r="F445" s="53">
        <f t="shared" si="1063"/>
        <v>0</v>
      </c>
      <c r="G445" s="53">
        <f t="shared" si="1018"/>
        <v>0</v>
      </c>
      <c r="H445" s="53">
        <f t="shared" ref="H445:H448" si="1069">K445+N445+Q445+T445+W445</f>
        <v>0</v>
      </c>
      <c r="I445" s="53">
        <f t="shared" ref="I445" si="1070">SUM(J445:K445)</f>
        <v>0</v>
      </c>
      <c r="J445" s="53">
        <v>0</v>
      </c>
      <c r="K445" s="53">
        <v>0</v>
      </c>
      <c r="L445" s="53">
        <f t="shared" si="1065"/>
        <v>0</v>
      </c>
      <c r="M445" s="53">
        <v>0</v>
      </c>
      <c r="N445" s="53">
        <v>0</v>
      </c>
      <c r="O445" s="53">
        <f t="shared" si="1066"/>
        <v>0</v>
      </c>
      <c r="P445" s="53">
        <v>0</v>
      </c>
      <c r="Q445" s="53">
        <v>0</v>
      </c>
      <c r="R445" s="53">
        <f t="shared" si="1067"/>
        <v>0</v>
      </c>
      <c r="S445" s="53">
        <v>0</v>
      </c>
      <c r="T445" s="53">
        <v>0</v>
      </c>
      <c r="U445" s="53">
        <f t="shared" si="1068"/>
        <v>0</v>
      </c>
      <c r="V445" s="53">
        <v>0</v>
      </c>
      <c r="W445" s="53">
        <v>0</v>
      </c>
    </row>
    <row r="446" spans="1:23" ht="16.5" customHeight="1" x14ac:dyDescent="0.4">
      <c r="A446" s="111"/>
      <c r="B446" s="114"/>
      <c r="C446" s="114"/>
      <c r="D446" s="111"/>
      <c r="E446" s="58" t="s">
        <v>27</v>
      </c>
      <c r="F446" s="53">
        <f t="shared" si="1063"/>
        <v>5160.24</v>
      </c>
      <c r="G446" s="53">
        <f t="shared" si="1018"/>
        <v>0</v>
      </c>
      <c r="H446" s="53">
        <f t="shared" si="1069"/>
        <v>5160.24</v>
      </c>
      <c r="I446" s="53">
        <v>0</v>
      </c>
      <c r="J446" s="53">
        <v>0</v>
      </c>
      <c r="K446" s="53">
        <v>0</v>
      </c>
      <c r="L446" s="53">
        <f t="shared" si="1065"/>
        <v>5160.24</v>
      </c>
      <c r="M446" s="53">
        <v>0</v>
      </c>
      <c r="N446" s="53">
        <v>5160.24</v>
      </c>
      <c r="O446" s="53">
        <f t="shared" si="1066"/>
        <v>0</v>
      </c>
      <c r="P446" s="53">
        <v>0</v>
      </c>
      <c r="Q446" s="53">
        <v>0</v>
      </c>
      <c r="R446" s="53">
        <f t="shared" si="1067"/>
        <v>0</v>
      </c>
      <c r="S446" s="53">
        <v>0</v>
      </c>
      <c r="T446" s="53">
        <v>0</v>
      </c>
      <c r="U446" s="53">
        <f t="shared" si="1068"/>
        <v>0</v>
      </c>
      <c r="V446" s="53">
        <v>0</v>
      </c>
      <c r="W446" s="53">
        <v>0</v>
      </c>
    </row>
    <row r="447" spans="1:23" ht="16.5" customHeight="1" x14ac:dyDescent="0.4">
      <c r="A447" s="109">
        <f>'Характеристика объектов'!A97</f>
        <v>75</v>
      </c>
      <c r="B447" s="112" t="str">
        <f>'Характеристика объектов'!B97</f>
        <v>Сосновское сельское поселение</v>
      </c>
      <c r="C447" s="112" t="str">
        <f>'Характеристика объектов'!C97</f>
        <v>Капитальный ремонт водопроводной сети, Ленинградская область, Приозерский район, п. Снегирёвка, от ул. Центральная 
по ул. Пушкинская, д. 36</v>
      </c>
      <c r="D447" s="115" t="s">
        <v>22</v>
      </c>
      <c r="E447" s="116"/>
      <c r="F447" s="53">
        <f>I447+L447+O447+R447+U447</f>
        <v>9285.7199999999993</v>
      </c>
      <c r="G447" s="53">
        <f t="shared" si="1018"/>
        <v>0</v>
      </c>
      <c r="H447" s="53">
        <f t="shared" si="1069"/>
        <v>9285.7199999999993</v>
      </c>
      <c r="I447" s="53">
        <f>SUM(J447:K447)</f>
        <v>0</v>
      </c>
      <c r="J447" s="53">
        <f>SUM(J448:J451)</f>
        <v>0</v>
      </c>
      <c r="K447" s="53">
        <f>SUM(K448:K451)</f>
        <v>0</v>
      </c>
      <c r="L447" s="53">
        <f>SUM(L448:L451)</f>
        <v>9285.7199999999993</v>
      </c>
      <c r="M447" s="53">
        <f t="shared" ref="M447:N447" si="1071">SUM(M448:M451)</f>
        <v>0</v>
      </c>
      <c r="N447" s="53">
        <f t="shared" si="1071"/>
        <v>9285.7199999999993</v>
      </c>
      <c r="O447" s="53">
        <f>SUM(O448:O451)</f>
        <v>0</v>
      </c>
      <c r="P447" s="53">
        <f t="shared" ref="P447:Q447" si="1072">SUM(P448:P451)</f>
        <v>0</v>
      </c>
      <c r="Q447" s="53">
        <f t="shared" si="1072"/>
        <v>0</v>
      </c>
      <c r="R447" s="53">
        <f>SUM(R448:R451)</f>
        <v>0</v>
      </c>
      <c r="S447" s="53">
        <f t="shared" ref="S447:T447" si="1073">SUM(S448:S451)</f>
        <v>0</v>
      </c>
      <c r="T447" s="53">
        <f t="shared" si="1073"/>
        <v>0</v>
      </c>
      <c r="U447" s="53">
        <f>SUM(U448:U451)</f>
        <v>0</v>
      </c>
      <c r="V447" s="53">
        <f t="shared" ref="V447:W447" si="1074">SUM(V448:V451)</f>
        <v>0</v>
      </c>
      <c r="W447" s="53">
        <f t="shared" si="1074"/>
        <v>0</v>
      </c>
    </row>
    <row r="448" spans="1:23" ht="16.5" customHeight="1" x14ac:dyDescent="0.4">
      <c r="A448" s="110"/>
      <c r="B448" s="113"/>
      <c r="C448" s="113"/>
      <c r="D448" s="109" t="s">
        <v>23</v>
      </c>
      <c r="E448" s="58" t="s">
        <v>24</v>
      </c>
      <c r="F448" s="53">
        <f t="shared" ref="F448:F451" si="1075">I448+L448+O448+R448+U448</f>
        <v>3946</v>
      </c>
      <c r="G448" s="53">
        <f t="shared" si="1018"/>
        <v>0</v>
      </c>
      <c r="H448" s="53">
        <f t="shared" si="1069"/>
        <v>3946</v>
      </c>
      <c r="I448" s="53">
        <f>SUM(J448:K448)</f>
        <v>0</v>
      </c>
      <c r="J448" s="53">
        <v>0</v>
      </c>
      <c r="K448" s="53">
        <v>0</v>
      </c>
      <c r="L448" s="53">
        <f>M448+N448</f>
        <v>3946</v>
      </c>
      <c r="M448" s="53">
        <v>0</v>
      </c>
      <c r="N448" s="53">
        <v>3946</v>
      </c>
      <c r="O448" s="53">
        <f>P448+Q448</f>
        <v>0</v>
      </c>
      <c r="P448" s="53">
        <v>0</v>
      </c>
      <c r="Q448" s="53">
        <v>0</v>
      </c>
      <c r="R448" s="53">
        <f>S448+T448</f>
        <v>0</v>
      </c>
      <c r="S448" s="53">
        <v>0</v>
      </c>
      <c r="T448" s="53">
        <v>0</v>
      </c>
      <c r="U448" s="53">
        <f>V448+W448</f>
        <v>0</v>
      </c>
      <c r="V448" s="53">
        <v>0</v>
      </c>
      <c r="W448" s="53">
        <v>0</v>
      </c>
    </row>
    <row r="449" spans="1:23" ht="16.5" customHeight="1" x14ac:dyDescent="0.4">
      <c r="A449" s="110"/>
      <c r="B449" s="113"/>
      <c r="C449" s="113"/>
      <c r="D449" s="110"/>
      <c r="E449" s="58" t="s">
        <v>25</v>
      </c>
      <c r="F449" s="53">
        <f t="shared" si="1075"/>
        <v>3791.25</v>
      </c>
      <c r="G449" s="53">
        <f t="shared" si="1018"/>
        <v>0</v>
      </c>
      <c r="H449" s="53">
        <f>K449+N449+Q449+T449+W449</f>
        <v>3791.25</v>
      </c>
      <c r="I449" s="53">
        <f t="shared" ref="I449" si="1076">SUM(J449:K449)</f>
        <v>0</v>
      </c>
      <c r="J449" s="53">
        <v>0</v>
      </c>
      <c r="K449" s="53">
        <v>0</v>
      </c>
      <c r="L449" s="53">
        <f t="shared" ref="L449:L451" si="1077">M449+N449</f>
        <v>3791.25</v>
      </c>
      <c r="M449" s="53">
        <v>0</v>
      </c>
      <c r="N449" s="53">
        <v>3791.25</v>
      </c>
      <c r="O449" s="53">
        <f t="shared" ref="O449:O451" si="1078">P449+Q449</f>
        <v>0</v>
      </c>
      <c r="P449" s="53">
        <v>0</v>
      </c>
      <c r="Q449" s="53">
        <v>0</v>
      </c>
      <c r="R449" s="53">
        <f t="shared" ref="R449:R451" si="1079">S449+T449</f>
        <v>0</v>
      </c>
      <c r="S449" s="53">
        <v>0</v>
      </c>
      <c r="T449" s="53">
        <v>0</v>
      </c>
      <c r="U449" s="53">
        <f t="shared" ref="U449:U451" si="1080">V449+W449</f>
        <v>0</v>
      </c>
      <c r="V449" s="53">
        <v>0</v>
      </c>
      <c r="W449" s="53">
        <v>0</v>
      </c>
    </row>
    <row r="450" spans="1:23" ht="16.5" customHeight="1" x14ac:dyDescent="0.4">
      <c r="A450" s="110"/>
      <c r="B450" s="113"/>
      <c r="C450" s="113"/>
      <c r="D450" s="110"/>
      <c r="E450" s="58" t="s">
        <v>26</v>
      </c>
      <c r="F450" s="53">
        <f t="shared" si="1075"/>
        <v>0</v>
      </c>
      <c r="G450" s="53">
        <f t="shared" si="1018"/>
        <v>0</v>
      </c>
      <c r="H450" s="53">
        <f t="shared" ref="H450:H453" si="1081">K450+N450+Q450+T450+W450</f>
        <v>0</v>
      </c>
      <c r="I450" s="53">
        <f t="shared" ref="I450" si="1082">SUM(J450:K450)</f>
        <v>0</v>
      </c>
      <c r="J450" s="53">
        <v>0</v>
      </c>
      <c r="K450" s="53">
        <v>0</v>
      </c>
      <c r="L450" s="53">
        <f t="shared" si="1077"/>
        <v>0</v>
      </c>
      <c r="M450" s="53">
        <v>0</v>
      </c>
      <c r="N450" s="53">
        <v>0</v>
      </c>
      <c r="O450" s="53">
        <f t="shared" si="1078"/>
        <v>0</v>
      </c>
      <c r="P450" s="53">
        <v>0</v>
      </c>
      <c r="Q450" s="53">
        <v>0</v>
      </c>
      <c r="R450" s="53">
        <f t="shared" si="1079"/>
        <v>0</v>
      </c>
      <c r="S450" s="53">
        <v>0</v>
      </c>
      <c r="T450" s="53">
        <v>0</v>
      </c>
      <c r="U450" s="53">
        <f t="shared" si="1080"/>
        <v>0</v>
      </c>
      <c r="V450" s="53">
        <v>0</v>
      </c>
      <c r="W450" s="53">
        <v>0</v>
      </c>
    </row>
    <row r="451" spans="1:23" ht="16.5" customHeight="1" x14ac:dyDescent="0.4">
      <c r="A451" s="111"/>
      <c r="B451" s="114"/>
      <c r="C451" s="114"/>
      <c r="D451" s="111"/>
      <c r="E451" s="58" t="s">
        <v>27</v>
      </c>
      <c r="F451" s="53">
        <f t="shared" si="1075"/>
        <v>1548.47</v>
      </c>
      <c r="G451" s="53">
        <f t="shared" si="1018"/>
        <v>0</v>
      </c>
      <c r="H451" s="53">
        <f t="shared" si="1081"/>
        <v>1548.47</v>
      </c>
      <c r="I451" s="53">
        <v>0</v>
      </c>
      <c r="J451" s="53">
        <v>0</v>
      </c>
      <c r="K451" s="53">
        <v>0</v>
      </c>
      <c r="L451" s="53">
        <f t="shared" si="1077"/>
        <v>1548.47</v>
      </c>
      <c r="M451" s="53">
        <v>0</v>
      </c>
      <c r="N451" s="53">
        <v>1548.47</v>
      </c>
      <c r="O451" s="53">
        <f t="shared" si="1078"/>
        <v>0</v>
      </c>
      <c r="P451" s="53">
        <v>0</v>
      </c>
      <c r="Q451" s="53">
        <v>0</v>
      </c>
      <c r="R451" s="53">
        <f t="shared" si="1079"/>
        <v>0</v>
      </c>
      <c r="S451" s="53">
        <v>0</v>
      </c>
      <c r="T451" s="53">
        <v>0</v>
      </c>
      <c r="U451" s="53">
        <f t="shared" si="1080"/>
        <v>0</v>
      </c>
      <c r="V451" s="53">
        <v>0</v>
      </c>
      <c r="W451" s="53">
        <v>0</v>
      </c>
    </row>
    <row r="452" spans="1:23" ht="16.5" customHeight="1" x14ac:dyDescent="0.4">
      <c r="A452" s="109">
        <f>'Характеристика объектов'!A98</f>
        <v>76</v>
      </c>
      <c r="B452" s="112" t="str">
        <f>'Характеристика объектов'!B98</f>
        <v>Сосновское сельское поселение</v>
      </c>
      <c r="C452" s="112" t="str">
        <f>'Характеристика объектов'!C98</f>
        <v>Капитальный ремонт водопроводной сети, Ленинградская область, Приозерский район, п. Снегирёвка, от АС № 2530/2 
до ул. Гагарина</v>
      </c>
      <c r="D452" s="117" t="s">
        <v>22</v>
      </c>
      <c r="E452" s="118"/>
      <c r="F452" s="53">
        <f>I452+L452+O452+R452+U452</f>
        <v>23214.3</v>
      </c>
      <c r="G452" s="53">
        <f t="shared" si="1018"/>
        <v>0</v>
      </c>
      <c r="H452" s="53">
        <f t="shared" si="1081"/>
        <v>23214.3</v>
      </c>
      <c r="I452" s="53">
        <f>SUM(J452:K452)</f>
        <v>0</v>
      </c>
      <c r="J452" s="53">
        <f>SUM(J453:J456)</f>
        <v>0</v>
      </c>
      <c r="K452" s="53">
        <f>SUM(K453:K456)</f>
        <v>0</v>
      </c>
      <c r="L452" s="53">
        <f>SUM(L453:L456)</f>
        <v>23214.3</v>
      </c>
      <c r="M452" s="53">
        <f t="shared" ref="M452:N452" si="1083">SUM(M453:M456)</f>
        <v>0</v>
      </c>
      <c r="N452" s="53">
        <f t="shared" si="1083"/>
        <v>23214.3</v>
      </c>
      <c r="O452" s="53">
        <f>SUM(O453:O456)</f>
        <v>0</v>
      </c>
      <c r="P452" s="53">
        <f t="shared" ref="P452:Q452" si="1084">SUM(P453:P456)</f>
        <v>0</v>
      </c>
      <c r="Q452" s="53">
        <f t="shared" si="1084"/>
        <v>0</v>
      </c>
      <c r="R452" s="53">
        <f>SUM(R453:R456)</f>
        <v>0</v>
      </c>
      <c r="S452" s="53">
        <f t="shared" ref="S452:T452" si="1085">SUM(S453:S456)</f>
        <v>0</v>
      </c>
      <c r="T452" s="53">
        <f t="shared" si="1085"/>
        <v>0</v>
      </c>
      <c r="U452" s="53">
        <f>SUM(U453:U456)</f>
        <v>0</v>
      </c>
      <c r="V452" s="53">
        <f t="shared" ref="V452:W452" si="1086">SUM(V453:V456)</f>
        <v>0</v>
      </c>
      <c r="W452" s="53">
        <f t="shared" si="1086"/>
        <v>0</v>
      </c>
    </row>
    <row r="453" spans="1:23" ht="16.5" customHeight="1" x14ac:dyDescent="0.4">
      <c r="A453" s="110"/>
      <c r="B453" s="113"/>
      <c r="C453" s="113"/>
      <c r="D453" s="109" t="s">
        <v>23</v>
      </c>
      <c r="E453" s="58" t="s">
        <v>24</v>
      </c>
      <c r="F453" s="53">
        <f t="shared" ref="F453:F456" si="1087">I453+L453+O453+R453+U453</f>
        <v>9866</v>
      </c>
      <c r="G453" s="53">
        <f t="shared" si="1018"/>
        <v>0</v>
      </c>
      <c r="H453" s="53">
        <f t="shared" si="1081"/>
        <v>9866</v>
      </c>
      <c r="I453" s="53">
        <f>SUM(J453:K453)</f>
        <v>0</v>
      </c>
      <c r="J453" s="53">
        <v>0</v>
      </c>
      <c r="K453" s="53">
        <v>0</v>
      </c>
      <c r="L453" s="53">
        <f>M453+N453</f>
        <v>9866</v>
      </c>
      <c r="M453" s="53">
        <v>0</v>
      </c>
      <c r="N453" s="53">
        <v>9866</v>
      </c>
      <c r="O453" s="53">
        <f>P453+Q453</f>
        <v>0</v>
      </c>
      <c r="P453" s="53">
        <v>0</v>
      </c>
      <c r="Q453" s="53">
        <v>0</v>
      </c>
      <c r="R453" s="53">
        <f>S453+T453</f>
        <v>0</v>
      </c>
      <c r="S453" s="53">
        <v>0</v>
      </c>
      <c r="T453" s="53">
        <v>0</v>
      </c>
      <c r="U453" s="53">
        <f>V453+W453</f>
        <v>0</v>
      </c>
      <c r="V453" s="53">
        <v>0</v>
      </c>
      <c r="W453" s="53">
        <v>0</v>
      </c>
    </row>
    <row r="454" spans="1:23" ht="16.5" customHeight="1" x14ac:dyDescent="0.4">
      <c r="A454" s="110"/>
      <c r="B454" s="113"/>
      <c r="C454" s="113"/>
      <c r="D454" s="110"/>
      <c r="E454" s="58" t="s">
        <v>25</v>
      </c>
      <c r="F454" s="53">
        <f t="shared" si="1087"/>
        <v>9479.1</v>
      </c>
      <c r="G454" s="53">
        <f t="shared" si="1018"/>
        <v>0</v>
      </c>
      <c r="H454" s="53">
        <f>K454+N454+Q454+T454+W454</f>
        <v>9479.1</v>
      </c>
      <c r="I454" s="53">
        <f t="shared" ref="I454" si="1088">SUM(J454:K454)</f>
        <v>0</v>
      </c>
      <c r="J454" s="53">
        <v>0</v>
      </c>
      <c r="K454" s="53">
        <v>0</v>
      </c>
      <c r="L454" s="53">
        <f t="shared" ref="L454:L456" si="1089">M454+N454</f>
        <v>9479.1</v>
      </c>
      <c r="M454" s="53">
        <v>0</v>
      </c>
      <c r="N454" s="53">
        <v>9479.1</v>
      </c>
      <c r="O454" s="53">
        <f t="shared" ref="O454:O456" si="1090">P454+Q454</f>
        <v>0</v>
      </c>
      <c r="P454" s="53">
        <v>0</v>
      </c>
      <c r="Q454" s="53">
        <v>0</v>
      </c>
      <c r="R454" s="53">
        <f t="shared" ref="R454:R456" si="1091">S454+T454</f>
        <v>0</v>
      </c>
      <c r="S454" s="53">
        <v>0</v>
      </c>
      <c r="T454" s="53">
        <v>0</v>
      </c>
      <c r="U454" s="53">
        <f t="shared" ref="U454:U456" si="1092">V454+W454</f>
        <v>0</v>
      </c>
      <c r="V454" s="53">
        <v>0</v>
      </c>
      <c r="W454" s="53">
        <v>0</v>
      </c>
    </row>
    <row r="455" spans="1:23" ht="16.5" customHeight="1" x14ac:dyDescent="0.4">
      <c r="A455" s="110"/>
      <c r="B455" s="113"/>
      <c r="C455" s="113"/>
      <c r="D455" s="110"/>
      <c r="E455" s="58" t="s">
        <v>26</v>
      </c>
      <c r="F455" s="53">
        <f t="shared" si="1087"/>
        <v>0</v>
      </c>
      <c r="G455" s="53">
        <f t="shared" si="1018"/>
        <v>0</v>
      </c>
      <c r="H455" s="53">
        <f t="shared" ref="H455:H458" si="1093">K455+N455+Q455+T455+W455</f>
        <v>0</v>
      </c>
      <c r="I455" s="53">
        <f t="shared" ref="I455" si="1094">SUM(J455:K455)</f>
        <v>0</v>
      </c>
      <c r="J455" s="53">
        <v>0</v>
      </c>
      <c r="K455" s="53">
        <v>0</v>
      </c>
      <c r="L455" s="53">
        <f t="shared" si="1089"/>
        <v>0</v>
      </c>
      <c r="M455" s="53">
        <v>0</v>
      </c>
      <c r="N455" s="53">
        <v>0</v>
      </c>
      <c r="O455" s="53">
        <f t="shared" si="1090"/>
        <v>0</v>
      </c>
      <c r="P455" s="53">
        <v>0</v>
      </c>
      <c r="Q455" s="53">
        <v>0</v>
      </c>
      <c r="R455" s="53">
        <f t="shared" si="1091"/>
        <v>0</v>
      </c>
      <c r="S455" s="53">
        <v>0</v>
      </c>
      <c r="T455" s="53">
        <v>0</v>
      </c>
      <c r="U455" s="53">
        <f t="shared" si="1092"/>
        <v>0</v>
      </c>
      <c r="V455" s="53">
        <v>0</v>
      </c>
      <c r="W455" s="53">
        <v>0</v>
      </c>
    </row>
    <row r="456" spans="1:23" ht="16.5" customHeight="1" x14ac:dyDescent="0.4">
      <c r="A456" s="111"/>
      <c r="B456" s="114"/>
      <c r="C456" s="114"/>
      <c r="D456" s="111"/>
      <c r="E456" s="58" t="s">
        <v>27</v>
      </c>
      <c r="F456" s="53">
        <f t="shared" si="1087"/>
        <v>3869.2</v>
      </c>
      <c r="G456" s="53">
        <f t="shared" si="1018"/>
        <v>0</v>
      </c>
      <c r="H456" s="53">
        <f t="shared" si="1093"/>
        <v>3869.2</v>
      </c>
      <c r="I456" s="53">
        <v>0</v>
      </c>
      <c r="J456" s="53">
        <v>0</v>
      </c>
      <c r="K456" s="53">
        <v>0</v>
      </c>
      <c r="L456" s="53">
        <f t="shared" si="1089"/>
        <v>3869.2</v>
      </c>
      <c r="M456" s="53">
        <v>0</v>
      </c>
      <c r="N456" s="53">
        <v>3869.2</v>
      </c>
      <c r="O456" s="53">
        <f t="shared" si="1090"/>
        <v>0</v>
      </c>
      <c r="P456" s="53">
        <v>0</v>
      </c>
      <c r="Q456" s="53">
        <v>0</v>
      </c>
      <c r="R456" s="53">
        <f t="shared" si="1091"/>
        <v>0</v>
      </c>
      <c r="S456" s="53">
        <v>0</v>
      </c>
      <c r="T456" s="53">
        <v>0</v>
      </c>
      <c r="U456" s="53">
        <f t="shared" si="1092"/>
        <v>0</v>
      </c>
      <c r="V456" s="53">
        <v>0</v>
      </c>
      <c r="W456" s="53">
        <v>0</v>
      </c>
    </row>
    <row r="457" spans="1:23" ht="16.5" customHeight="1" x14ac:dyDescent="0.4">
      <c r="A457" s="109">
        <f>'Характеристика объектов'!A99</f>
        <v>77</v>
      </c>
      <c r="B457" s="112" t="str">
        <f>'Характеристика объектов'!B99</f>
        <v>Сосновское сельское поселение</v>
      </c>
      <c r="C457" s="112" t="str">
        <f>'Характеристика объектов'!C99</f>
        <v>Капитальный ремонт водопроводной сети, Ленинградская область, Приозерский район, п. Снегирёвка, ул. Горького</v>
      </c>
      <c r="D457" s="117" t="s">
        <v>22</v>
      </c>
      <c r="E457" s="118"/>
      <c r="F457" s="53">
        <f>I457+L457+O457+R457+U457</f>
        <v>13928.580000000002</v>
      </c>
      <c r="G457" s="53">
        <f t="shared" si="1018"/>
        <v>0</v>
      </c>
      <c r="H457" s="53">
        <f t="shared" si="1093"/>
        <v>13928.580000000002</v>
      </c>
      <c r="I457" s="53">
        <f>SUM(J457:K457)</f>
        <v>0</v>
      </c>
      <c r="J457" s="53">
        <f>SUM(J458:J461)</f>
        <v>0</v>
      </c>
      <c r="K457" s="53">
        <f>SUM(K458:K461)</f>
        <v>0</v>
      </c>
      <c r="L457" s="53">
        <f>SUM(L458:L461)</f>
        <v>13928.580000000002</v>
      </c>
      <c r="M457" s="53">
        <f t="shared" ref="M457:N457" si="1095">SUM(M458:M461)</f>
        <v>0</v>
      </c>
      <c r="N457" s="53">
        <f t="shared" si="1095"/>
        <v>13928.580000000002</v>
      </c>
      <c r="O457" s="53">
        <f>SUM(O458:O461)</f>
        <v>0</v>
      </c>
      <c r="P457" s="53">
        <f t="shared" ref="P457:Q457" si="1096">SUM(P458:P461)</f>
        <v>0</v>
      </c>
      <c r="Q457" s="53">
        <f t="shared" si="1096"/>
        <v>0</v>
      </c>
      <c r="R457" s="53">
        <f>SUM(R458:R461)</f>
        <v>0</v>
      </c>
      <c r="S457" s="53">
        <f t="shared" ref="S457:T457" si="1097">SUM(S458:S461)</f>
        <v>0</v>
      </c>
      <c r="T457" s="53">
        <f t="shared" si="1097"/>
        <v>0</v>
      </c>
      <c r="U457" s="53">
        <f>SUM(U458:U461)</f>
        <v>0</v>
      </c>
      <c r="V457" s="53">
        <f t="shared" ref="V457:W457" si="1098">SUM(V458:V461)</f>
        <v>0</v>
      </c>
      <c r="W457" s="53">
        <f t="shared" si="1098"/>
        <v>0</v>
      </c>
    </row>
    <row r="458" spans="1:23" ht="16.5" customHeight="1" x14ac:dyDescent="0.4">
      <c r="A458" s="110"/>
      <c r="B458" s="113"/>
      <c r="C458" s="113"/>
      <c r="D458" s="109" t="s">
        <v>23</v>
      </c>
      <c r="E458" s="58" t="s">
        <v>24</v>
      </c>
      <c r="F458" s="53">
        <f t="shared" ref="F458:F461" si="1099">I458+L458+O458+R458+U458</f>
        <v>5919</v>
      </c>
      <c r="G458" s="53">
        <f t="shared" si="1018"/>
        <v>0</v>
      </c>
      <c r="H458" s="53">
        <f t="shared" si="1093"/>
        <v>5919</v>
      </c>
      <c r="I458" s="53">
        <f>SUM(J458:K458)</f>
        <v>0</v>
      </c>
      <c r="J458" s="53">
        <v>0</v>
      </c>
      <c r="K458" s="53">
        <v>0</v>
      </c>
      <c r="L458" s="53">
        <f>M458+N458</f>
        <v>5919</v>
      </c>
      <c r="M458" s="53">
        <v>0</v>
      </c>
      <c r="N458" s="53">
        <v>5919</v>
      </c>
      <c r="O458" s="53">
        <f>P458+Q458</f>
        <v>0</v>
      </c>
      <c r="P458" s="53">
        <v>0</v>
      </c>
      <c r="Q458" s="53">
        <v>0</v>
      </c>
      <c r="R458" s="53">
        <f>S458+T458</f>
        <v>0</v>
      </c>
      <c r="S458" s="53">
        <v>0</v>
      </c>
      <c r="T458" s="53">
        <v>0</v>
      </c>
      <c r="U458" s="53">
        <f>V458+W458</f>
        <v>0</v>
      </c>
      <c r="V458" s="53">
        <v>0</v>
      </c>
      <c r="W458" s="53">
        <v>0</v>
      </c>
    </row>
    <row r="459" spans="1:23" ht="16.5" customHeight="1" x14ac:dyDescent="0.4">
      <c r="A459" s="110"/>
      <c r="B459" s="113"/>
      <c r="C459" s="113"/>
      <c r="D459" s="110"/>
      <c r="E459" s="58" t="s">
        <v>25</v>
      </c>
      <c r="F459" s="53">
        <f t="shared" si="1099"/>
        <v>5686.88</v>
      </c>
      <c r="G459" s="53">
        <f t="shared" si="1018"/>
        <v>0</v>
      </c>
      <c r="H459" s="53">
        <f>K459+N459+Q459+T459+W459</f>
        <v>5686.88</v>
      </c>
      <c r="I459" s="53">
        <f t="shared" ref="I459" si="1100">SUM(J459:K459)</f>
        <v>0</v>
      </c>
      <c r="J459" s="53">
        <v>0</v>
      </c>
      <c r="K459" s="53">
        <v>0</v>
      </c>
      <c r="L459" s="53">
        <f t="shared" ref="L459:L461" si="1101">M459+N459</f>
        <v>5686.88</v>
      </c>
      <c r="M459" s="53">
        <v>0</v>
      </c>
      <c r="N459" s="53">
        <v>5686.88</v>
      </c>
      <c r="O459" s="53">
        <f t="shared" ref="O459:O461" si="1102">P459+Q459</f>
        <v>0</v>
      </c>
      <c r="P459" s="53">
        <v>0</v>
      </c>
      <c r="Q459" s="53">
        <v>0</v>
      </c>
      <c r="R459" s="53">
        <f t="shared" ref="R459:R461" si="1103">S459+T459</f>
        <v>0</v>
      </c>
      <c r="S459" s="53">
        <v>0</v>
      </c>
      <c r="T459" s="53">
        <v>0</v>
      </c>
      <c r="U459" s="53">
        <f t="shared" ref="U459:U461" si="1104">V459+W459</f>
        <v>0</v>
      </c>
      <c r="V459" s="53">
        <v>0</v>
      </c>
      <c r="W459" s="53">
        <v>0</v>
      </c>
    </row>
    <row r="460" spans="1:23" ht="16.5" customHeight="1" x14ac:dyDescent="0.4">
      <c r="A460" s="110"/>
      <c r="B460" s="113"/>
      <c r="C460" s="113"/>
      <c r="D460" s="110"/>
      <c r="E460" s="58" t="s">
        <v>26</v>
      </c>
      <c r="F460" s="53">
        <f t="shared" si="1099"/>
        <v>0</v>
      </c>
      <c r="G460" s="53">
        <f t="shared" si="1018"/>
        <v>0</v>
      </c>
      <c r="H460" s="53">
        <f t="shared" ref="H460:H463" si="1105">K460+N460+Q460+T460+W460</f>
        <v>0</v>
      </c>
      <c r="I460" s="53">
        <f t="shared" ref="I460" si="1106">SUM(J460:K460)</f>
        <v>0</v>
      </c>
      <c r="J460" s="53">
        <v>0</v>
      </c>
      <c r="K460" s="53">
        <v>0</v>
      </c>
      <c r="L460" s="53">
        <f t="shared" si="1101"/>
        <v>0</v>
      </c>
      <c r="M460" s="53">
        <v>0</v>
      </c>
      <c r="N460" s="53">
        <v>0</v>
      </c>
      <c r="O460" s="53">
        <f t="shared" si="1102"/>
        <v>0</v>
      </c>
      <c r="P460" s="53">
        <v>0</v>
      </c>
      <c r="Q460" s="53">
        <v>0</v>
      </c>
      <c r="R460" s="53">
        <f t="shared" si="1103"/>
        <v>0</v>
      </c>
      <c r="S460" s="53">
        <v>0</v>
      </c>
      <c r="T460" s="53">
        <v>0</v>
      </c>
      <c r="U460" s="53">
        <f t="shared" si="1104"/>
        <v>0</v>
      </c>
      <c r="V460" s="53">
        <v>0</v>
      </c>
      <c r="W460" s="53">
        <v>0</v>
      </c>
    </row>
    <row r="461" spans="1:23" ht="16.5" customHeight="1" x14ac:dyDescent="0.4">
      <c r="A461" s="111"/>
      <c r="B461" s="114"/>
      <c r="C461" s="114"/>
      <c r="D461" s="111"/>
      <c r="E461" s="58" t="s">
        <v>27</v>
      </c>
      <c r="F461" s="53">
        <f t="shared" si="1099"/>
        <v>2322.6999999999998</v>
      </c>
      <c r="G461" s="53">
        <f t="shared" si="1018"/>
        <v>0</v>
      </c>
      <c r="H461" s="53">
        <f t="shared" si="1105"/>
        <v>2322.6999999999998</v>
      </c>
      <c r="I461" s="53">
        <v>0</v>
      </c>
      <c r="J461" s="53">
        <v>0</v>
      </c>
      <c r="K461" s="53">
        <v>0</v>
      </c>
      <c r="L461" s="53">
        <f t="shared" si="1101"/>
        <v>2322.6999999999998</v>
      </c>
      <c r="M461" s="53">
        <v>0</v>
      </c>
      <c r="N461" s="53">
        <v>2322.6999999999998</v>
      </c>
      <c r="O461" s="53">
        <f t="shared" si="1102"/>
        <v>0</v>
      </c>
      <c r="P461" s="53">
        <v>0</v>
      </c>
      <c r="Q461" s="53">
        <v>0</v>
      </c>
      <c r="R461" s="53">
        <f t="shared" si="1103"/>
        <v>0</v>
      </c>
      <c r="S461" s="53">
        <v>0</v>
      </c>
      <c r="T461" s="53">
        <v>0</v>
      </c>
      <c r="U461" s="53">
        <f t="shared" si="1104"/>
        <v>0</v>
      </c>
      <c r="V461" s="53">
        <v>0</v>
      </c>
      <c r="W461" s="53">
        <v>0</v>
      </c>
    </row>
    <row r="462" spans="1:23" ht="16.5" customHeight="1" x14ac:dyDescent="0.4">
      <c r="A462" s="109">
        <f>'Характеристика объектов'!A100</f>
        <v>78</v>
      </c>
      <c r="B462" s="112" t="str">
        <f>'Характеристика объектов'!B100</f>
        <v>Сосновское сельское поселение</v>
      </c>
      <c r="C462" s="112" t="str">
        <f>'Характеристика объектов'!C100</f>
        <v>Капитальный ремонт водопроводной сети, Ленинградская область, Приозерский район, п. Снегирёвка, ул. Садовая</v>
      </c>
      <c r="D462" s="117" t="s">
        <v>22</v>
      </c>
      <c r="E462" s="118"/>
      <c r="F462" s="53">
        <f>I462+L462+O462+R462+U462</f>
        <v>7738.0999999999995</v>
      </c>
      <c r="G462" s="53">
        <f t="shared" si="1018"/>
        <v>0</v>
      </c>
      <c r="H462" s="53">
        <f t="shared" si="1105"/>
        <v>7738.0999999999995</v>
      </c>
      <c r="I462" s="53">
        <f>SUM(J462:K462)</f>
        <v>0</v>
      </c>
      <c r="J462" s="53">
        <f>SUM(J463:J466)</f>
        <v>0</v>
      </c>
      <c r="K462" s="53">
        <f>SUM(K463:K466)</f>
        <v>0</v>
      </c>
      <c r="L462" s="53">
        <f>SUM(L463:L466)</f>
        <v>7738.0999999999995</v>
      </c>
      <c r="M462" s="53">
        <f t="shared" ref="M462:N462" si="1107">SUM(M463:M466)</f>
        <v>0</v>
      </c>
      <c r="N462" s="53">
        <f t="shared" si="1107"/>
        <v>7738.0999999999995</v>
      </c>
      <c r="O462" s="53">
        <f>SUM(O463:O466)</f>
        <v>0</v>
      </c>
      <c r="P462" s="53">
        <f t="shared" ref="P462:Q462" si="1108">SUM(P463:P466)</f>
        <v>0</v>
      </c>
      <c r="Q462" s="53">
        <f t="shared" si="1108"/>
        <v>0</v>
      </c>
      <c r="R462" s="53">
        <f>SUM(R463:R466)</f>
        <v>0</v>
      </c>
      <c r="S462" s="53">
        <f t="shared" ref="S462:T462" si="1109">SUM(S463:S466)</f>
        <v>0</v>
      </c>
      <c r="T462" s="53">
        <f t="shared" si="1109"/>
        <v>0</v>
      </c>
      <c r="U462" s="53">
        <f>SUM(U463:U466)</f>
        <v>0</v>
      </c>
      <c r="V462" s="53">
        <f t="shared" ref="V462:W462" si="1110">SUM(V463:V466)</f>
        <v>0</v>
      </c>
      <c r="W462" s="53">
        <f t="shared" si="1110"/>
        <v>0</v>
      </c>
    </row>
    <row r="463" spans="1:23" ht="16.5" customHeight="1" x14ac:dyDescent="0.4">
      <c r="A463" s="110"/>
      <c r="B463" s="113"/>
      <c r="C463" s="113"/>
      <c r="D463" s="109" t="s">
        <v>23</v>
      </c>
      <c r="E463" s="58" t="s">
        <v>24</v>
      </c>
      <c r="F463" s="53">
        <f t="shared" ref="F463:F466" si="1111">I463+L463+O463+R463+U463</f>
        <v>3288</v>
      </c>
      <c r="G463" s="53">
        <f t="shared" si="1018"/>
        <v>0</v>
      </c>
      <c r="H463" s="53">
        <f t="shared" si="1105"/>
        <v>3288</v>
      </c>
      <c r="I463" s="53">
        <f>SUM(J463:K463)</f>
        <v>0</v>
      </c>
      <c r="J463" s="53">
        <v>0</v>
      </c>
      <c r="K463" s="53">
        <v>0</v>
      </c>
      <c r="L463" s="53">
        <f>M463+N463</f>
        <v>3288</v>
      </c>
      <c r="M463" s="53">
        <v>0</v>
      </c>
      <c r="N463" s="53">
        <v>3288</v>
      </c>
      <c r="O463" s="53">
        <f>P463+Q463</f>
        <v>0</v>
      </c>
      <c r="P463" s="53">
        <v>0</v>
      </c>
      <c r="Q463" s="53">
        <v>0</v>
      </c>
      <c r="R463" s="53">
        <f>S463+T463</f>
        <v>0</v>
      </c>
      <c r="S463" s="53">
        <v>0</v>
      </c>
      <c r="T463" s="53">
        <v>0</v>
      </c>
      <c r="U463" s="53">
        <f>V463+W463</f>
        <v>0</v>
      </c>
      <c r="V463" s="53">
        <v>0</v>
      </c>
      <c r="W463" s="53">
        <v>0</v>
      </c>
    </row>
    <row r="464" spans="1:23" ht="16.5" customHeight="1" x14ac:dyDescent="0.4">
      <c r="A464" s="110"/>
      <c r="B464" s="113"/>
      <c r="C464" s="113"/>
      <c r="D464" s="110"/>
      <c r="E464" s="58" t="s">
        <v>25</v>
      </c>
      <c r="F464" s="53">
        <f t="shared" si="1111"/>
        <v>3159.06</v>
      </c>
      <c r="G464" s="53">
        <f t="shared" si="1018"/>
        <v>0</v>
      </c>
      <c r="H464" s="53">
        <f>K464+N464+Q464+T464+W464</f>
        <v>3159.06</v>
      </c>
      <c r="I464" s="53">
        <f t="shared" ref="I464" si="1112">SUM(J464:K464)</f>
        <v>0</v>
      </c>
      <c r="J464" s="53">
        <v>0</v>
      </c>
      <c r="K464" s="53">
        <v>0</v>
      </c>
      <c r="L464" s="53">
        <f t="shared" ref="L464:L466" si="1113">M464+N464</f>
        <v>3159.06</v>
      </c>
      <c r="M464" s="53">
        <v>0</v>
      </c>
      <c r="N464" s="53">
        <v>3159.06</v>
      </c>
      <c r="O464" s="53">
        <f t="shared" ref="O464:O466" si="1114">P464+Q464</f>
        <v>0</v>
      </c>
      <c r="P464" s="53">
        <v>0</v>
      </c>
      <c r="Q464" s="53">
        <v>0</v>
      </c>
      <c r="R464" s="53">
        <f t="shared" ref="R464:R466" si="1115">S464+T464</f>
        <v>0</v>
      </c>
      <c r="S464" s="53">
        <v>0</v>
      </c>
      <c r="T464" s="53">
        <v>0</v>
      </c>
      <c r="U464" s="53">
        <f t="shared" ref="U464:U466" si="1116">V464+W464</f>
        <v>0</v>
      </c>
      <c r="V464" s="53">
        <v>0</v>
      </c>
      <c r="W464" s="53">
        <v>0</v>
      </c>
    </row>
    <row r="465" spans="1:23" ht="16.5" customHeight="1" x14ac:dyDescent="0.4">
      <c r="A465" s="110"/>
      <c r="B465" s="113"/>
      <c r="C465" s="113"/>
      <c r="D465" s="110"/>
      <c r="E465" s="58" t="s">
        <v>26</v>
      </c>
      <c r="F465" s="53">
        <f t="shared" si="1111"/>
        <v>0</v>
      </c>
      <c r="G465" s="53">
        <f t="shared" si="1018"/>
        <v>0</v>
      </c>
      <c r="H465" s="53">
        <f t="shared" ref="H465:H466" si="1117">K465+N465+Q465+T465+W465</f>
        <v>0</v>
      </c>
      <c r="I465" s="53">
        <f t="shared" ref="I465" si="1118">SUM(J465:K465)</f>
        <v>0</v>
      </c>
      <c r="J465" s="53">
        <v>0</v>
      </c>
      <c r="K465" s="53">
        <v>0</v>
      </c>
      <c r="L465" s="53">
        <f t="shared" si="1113"/>
        <v>0</v>
      </c>
      <c r="M465" s="53">
        <v>0</v>
      </c>
      <c r="N465" s="53">
        <v>0</v>
      </c>
      <c r="O465" s="53">
        <f t="shared" si="1114"/>
        <v>0</v>
      </c>
      <c r="P465" s="53">
        <v>0</v>
      </c>
      <c r="Q465" s="53">
        <v>0</v>
      </c>
      <c r="R465" s="53">
        <f t="shared" si="1115"/>
        <v>0</v>
      </c>
      <c r="S465" s="53">
        <v>0</v>
      </c>
      <c r="T465" s="53">
        <v>0</v>
      </c>
      <c r="U465" s="53">
        <f t="shared" si="1116"/>
        <v>0</v>
      </c>
      <c r="V465" s="53">
        <v>0</v>
      </c>
      <c r="W465" s="53">
        <v>0</v>
      </c>
    </row>
    <row r="466" spans="1:23" ht="16.5" customHeight="1" x14ac:dyDescent="0.4">
      <c r="A466" s="111"/>
      <c r="B466" s="114"/>
      <c r="C466" s="114"/>
      <c r="D466" s="111"/>
      <c r="E466" s="58" t="s">
        <v>27</v>
      </c>
      <c r="F466" s="53">
        <f t="shared" si="1111"/>
        <v>1291.04</v>
      </c>
      <c r="G466" s="53">
        <f t="shared" si="1018"/>
        <v>0</v>
      </c>
      <c r="H466" s="53">
        <f t="shared" si="1117"/>
        <v>1291.04</v>
      </c>
      <c r="I466" s="53">
        <v>0</v>
      </c>
      <c r="J466" s="53">
        <v>0</v>
      </c>
      <c r="K466" s="53">
        <v>0</v>
      </c>
      <c r="L466" s="53">
        <f t="shared" si="1113"/>
        <v>1291.04</v>
      </c>
      <c r="M466" s="53">
        <v>0</v>
      </c>
      <c r="N466" s="53">
        <v>1291.04</v>
      </c>
      <c r="O466" s="53">
        <f t="shared" si="1114"/>
        <v>0</v>
      </c>
      <c r="P466" s="53">
        <v>0</v>
      </c>
      <c r="Q466" s="53">
        <v>0</v>
      </c>
      <c r="R466" s="53">
        <f t="shared" si="1115"/>
        <v>0</v>
      </c>
      <c r="S466" s="53">
        <v>0</v>
      </c>
      <c r="T466" s="53">
        <v>0</v>
      </c>
      <c r="U466" s="53">
        <f t="shared" si="1116"/>
        <v>0</v>
      </c>
      <c r="V466" s="53">
        <v>0</v>
      </c>
      <c r="W466" s="53">
        <v>0</v>
      </c>
    </row>
    <row r="467" spans="1:23" ht="18.75" customHeight="1" x14ac:dyDescent="0.4">
      <c r="A467" s="121" t="s">
        <v>310</v>
      </c>
      <c r="B467" s="122"/>
      <c r="C467" s="123"/>
      <c r="D467" s="117" t="s">
        <v>22</v>
      </c>
      <c r="E467" s="118"/>
      <c r="F467" s="53">
        <f>SUM(F468:F471)</f>
        <v>31726.21</v>
      </c>
      <c r="G467" s="53">
        <f t="shared" ref="G467:M467" si="1119">SUM(G468:G471)</f>
        <v>0</v>
      </c>
      <c r="H467" s="53">
        <f t="shared" si="1119"/>
        <v>31726.21</v>
      </c>
      <c r="I467" s="53">
        <f t="shared" si="1119"/>
        <v>0</v>
      </c>
      <c r="J467" s="53">
        <f t="shared" si="1119"/>
        <v>0</v>
      </c>
      <c r="K467" s="53">
        <f t="shared" si="1119"/>
        <v>0</v>
      </c>
      <c r="L467" s="53">
        <f t="shared" si="1119"/>
        <v>31726.21</v>
      </c>
      <c r="M467" s="53">
        <f t="shared" si="1119"/>
        <v>0</v>
      </c>
      <c r="N467" s="53">
        <f>SUM(N468:N471)</f>
        <v>31726.21</v>
      </c>
      <c r="O467" s="53">
        <f t="shared" ref="O467:W467" si="1120">SUM(O468:O471)</f>
        <v>0</v>
      </c>
      <c r="P467" s="53">
        <f t="shared" si="1120"/>
        <v>0</v>
      </c>
      <c r="Q467" s="53">
        <f t="shared" si="1120"/>
        <v>0</v>
      </c>
      <c r="R467" s="53">
        <f t="shared" si="1120"/>
        <v>0</v>
      </c>
      <c r="S467" s="53">
        <f t="shared" si="1120"/>
        <v>0</v>
      </c>
      <c r="T467" s="53">
        <f t="shared" si="1120"/>
        <v>0</v>
      </c>
      <c r="U467" s="53">
        <f t="shared" si="1120"/>
        <v>0</v>
      </c>
      <c r="V467" s="53">
        <f t="shared" si="1120"/>
        <v>0</v>
      </c>
      <c r="W467" s="53">
        <f t="shared" si="1120"/>
        <v>0</v>
      </c>
    </row>
    <row r="468" spans="1:23" ht="18.75" customHeight="1" x14ac:dyDescent="0.4">
      <c r="A468" s="124"/>
      <c r="B468" s="125"/>
      <c r="C468" s="126"/>
      <c r="D468" s="109" t="s">
        <v>23</v>
      </c>
      <c r="E468" s="58" t="s">
        <v>24</v>
      </c>
      <c r="F468" s="53">
        <f t="shared" ref="F468:M471" si="1121">F473+F478+F483</f>
        <v>13482</v>
      </c>
      <c r="G468" s="53">
        <f t="shared" si="1121"/>
        <v>0</v>
      </c>
      <c r="H468" s="53">
        <f t="shared" si="1121"/>
        <v>13482</v>
      </c>
      <c r="I468" s="53">
        <f t="shared" si="1121"/>
        <v>0</v>
      </c>
      <c r="J468" s="53">
        <f t="shared" si="1121"/>
        <v>0</v>
      </c>
      <c r="K468" s="53">
        <f t="shared" si="1121"/>
        <v>0</v>
      </c>
      <c r="L468" s="53">
        <f t="shared" si="1121"/>
        <v>13482</v>
      </c>
      <c r="M468" s="53">
        <f t="shared" si="1121"/>
        <v>0</v>
      </c>
      <c r="N468" s="53">
        <f>N473+N478+N483</f>
        <v>13482</v>
      </c>
      <c r="O468" s="53">
        <f t="shared" ref="O468:V468" si="1122">O473+O478+O483</f>
        <v>0</v>
      </c>
      <c r="P468" s="53">
        <f t="shared" si="1122"/>
        <v>0</v>
      </c>
      <c r="Q468" s="53">
        <f t="shared" si="1122"/>
        <v>0</v>
      </c>
      <c r="R468" s="53">
        <f t="shared" si="1122"/>
        <v>0</v>
      </c>
      <c r="S468" s="53">
        <f t="shared" si="1122"/>
        <v>0</v>
      </c>
      <c r="T468" s="53">
        <f t="shared" si="1122"/>
        <v>0</v>
      </c>
      <c r="U468" s="53">
        <f t="shared" si="1122"/>
        <v>0</v>
      </c>
      <c r="V468" s="53">
        <f t="shared" si="1122"/>
        <v>0</v>
      </c>
      <c r="W468" s="53">
        <f>W473+W478+W483</f>
        <v>0</v>
      </c>
    </row>
    <row r="469" spans="1:23" ht="18.75" customHeight="1" x14ac:dyDescent="0.4">
      <c r="A469" s="124"/>
      <c r="B469" s="125"/>
      <c r="C469" s="126"/>
      <c r="D469" s="110"/>
      <c r="E469" s="58" t="s">
        <v>25</v>
      </c>
      <c r="F469" s="53">
        <f t="shared" si="1121"/>
        <v>12953.289999999999</v>
      </c>
      <c r="G469" s="53">
        <f t="shared" si="1121"/>
        <v>0</v>
      </c>
      <c r="H469" s="53">
        <f t="shared" si="1121"/>
        <v>12953.289999999999</v>
      </c>
      <c r="I469" s="53">
        <f t="shared" si="1121"/>
        <v>0</v>
      </c>
      <c r="J469" s="53">
        <f t="shared" si="1121"/>
        <v>0</v>
      </c>
      <c r="K469" s="53">
        <f t="shared" si="1121"/>
        <v>0</v>
      </c>
      <c r="L469" s="53">
        <f t="shared" si="1121"/>
        <v>12953.289999999999</v>
      </c>
      <c r="M469" s="53">
        <f t="shared" si="1121"/>
        <v>0</v>
      </c>
      <c r="N469" s="53">
        <f t="shared" ref="N469:V471" si="1123">N474+N479+N484</f>
        <v>12953.289999999999</v>
      </c>
      <c r="O469" s="53">
        <f t="shared" si="1123"/>
        <v>0</v>
      </c>
      <c r="P469" s="53">
        <f t="shared" si="1123"/>
        <v>0</v>
      </c>
      <c r="Q469" s="53">
        <f t="shared" si="1123"/>
        <v>0</v>
      </c>
      <c r="R469" s="53">
        <f t="shared" si="1123"/>
        <v>0</v>
      </c>
      <c r="S469" s="53">
        <f t="shared" si="1123"/>
        <v>0</v>
      </c>
      <c r="T469" s="53">
        <f t="shared" si="1123"/>
        <v>0</v>
      </c>
      <c r="U469" s="53">
        <f t="shared" si="1123"/>
        <v>0</v>
      </c>
      <c r="V469" s="53">
        <f t="shared" si="1123"/>
        <v>0</v>
      </c>
      <c r="W469" s="53">
        <f t="shared" ref="W469" si="1124">W474+W479+W484</f>
        <v>0</v>
      </c>
    </row>
    <row r="470" spans="1:23" ht="18.75" customHeight="1" x14ac:dyDescent="0.4">
      <c r="A470" s="124"/>
      <c r="B470" s="125"/>
      <c r="C470" s="126"/>
      <c r="D470" s="110"/>
      <c r="E470" s="58" t="s">
        <v>26</v>
      </c>
      <c r="F470" s="53">
        <f t="shared" si="1121"/>
        <v>0</v>
      </c>
      <c r="G470" s="53">
        <f t="shared" si="1121"/>
        <v>0</v>
      </c>
      <c r="H470" s="53">
        <f t="shared" si="1121"/>
        <v>0</v>
      </c>
      <c r="I470" s="53">
        <f t="shared" si="1121"/>
        <v>0</v>
      </c>
      <c r="J470" s="53">
        <f t="shared" si="1121"/>
        <v>0</v>
      </c>
      <c r="K470" s="53">
        <f t="shared" si="1121"/>
        <v>0</v>
      </c>
      <c r="L470" s="53">
        <f t="shared" si="1121"/>
        <v>0</v>
      </c>
      <c r="M470" s="53">
        <f t="shared" si="1121"/>
        <v>0</v>
      </c>
      <c r="N470" s="53">
        <f t="shared" si="1123"/>
        <v>0</v>
      </c>
      <c r="O470" s="53">
        <f t="shared" si="1123"/>
        <v>0</v>
      </c>
      <c r="P470" s="53">
        <f t="shared" si="1123"/>
        <v>0</v>
      </c>
      <c r="Q470" s="53">
        <f t="shared" si="1123"/>
        <v>0</v>
      </c>
      <c r="R470" s="53">
        <f t="shared" si="1123"/>
        <v>0</v>
      </c>
      <c r="S470" s="53">
        <f t="shared" si="1123"/>
        <v>0</v>
      </c>
      <c r="T470" s="53">
        <f t="shared" si="1123"/>
        <v>0</v>
      </c>
      <c r="U470" s="53">
        <f t="shared" si="1123"/>
        <v>0</v>
      </c>
      <c r="V470" s="53">
        <f t="shared" si="1123"/>
        <v>0</v>
      </c>
      <c r="W470" s="53">
        <f t="shared" ref="W470" si="1125">W475+W480+W485</f>
        <v>0</v>
      </c>
    </row>
    <row r="471" spans="1:23" ht="18.75" customHeight="1" x14ac:dyDescent="0.4">
      <c r="A471" s="127"/>
      <c r="B471" s="128"/>
      <c r="C471" s="129"/>
      <c r="D471" s="111"/>
      <c r="E471" s="58" t="s">
        <v>27</v>
      </c>
      <c r="F471" s="53">
        <f t="shared" si="1121"/>
        <v>5290.92</v>
      </c>
      <c r="G471" s="53">
        <f t="shared" si="1121"/>
        <v>0</v>
      </c>
      <c r="H471" s="53">
        <f t="shared" si="1121"/>
        <v>5290.92</v>
      </c>
      <c r="I471" s="53">
        <f t="shared" si="1121"/>
        <v>0</v>
      </c>
      <c r="J471" s="53">
        <f t="shared" si="1121"/>
        <v>0</v>
      </c>
      <c r="K471" s="53">
        <f t="shared" si="1121"/>
        <v>0</v>
      </c>
      <c r="L471" s="53">
        <f t="shared" si="1121"/>
        <v>5290.92</v>
      </c>
      <c r="M471" s="53">
        <f t="shared" si="1121"/>
        <v>0</v>
      </c>
      <c r="N471" s="53">
        <f t="shared" si="1123"/>
        <v>5290.92</v>
      </c>
      <c r="O471" s="53">
        <f t="shared" si="1123"/>
        <v>0</v>
      </c>
      <c r="P471" s="53">
        <f t="shared" si="1123"/>
        <v>0</v>
      </c>
      <c r="Q471" s="53">
        <f t="shared" si="1123"/>
        <v>0</v>
      </c>
      <c r="R471" s="53">
        <f t="shared" si="1123"/>
        <v>0</v>
      </c>
      <c r="S471" s="53">
        <f t="shared" si="1123"/>
        <v>0</v>
      </c>
      <c r="T471" s="53">
        <f t="shared" si="1123"/>
        <v>0</v>
      </c>
      <c r="U471" s="53">
        <f t="shared" si="1123"/>
        <v>0</v>
      </c>
      <c r="V471" s="53">
        <f t="shared" si="1123"/>
        <v>0</v>
      </c>
      <c r="W471" s="53">
        <f t="shared" ref="W471" si="1126">W476+W481+W486</f>
        <v>0</v>
      </c>
    </row>
    <row r="472" spans="1:23" ht="16.5" customHeight="1" x14ac:dyDescent="0.4">
      <c r="A472" s="109">
        <f>'Характеристика объектов'!A102</f>
        <v>79</v>
      </c>
      <c r="B472" s="112" t="str">
        <f>'Характеристика объектов'!B102</f>
        <v>Новосельское сельское поселение</v>
      </c>
      <c r="C472" s="112" t="s">
        <v>420</v>
      </c>
      <c r="D472" s="117" t="s">
        <v>22</v>
      </c>
      <c r="E472" s="118"/>
      <c r="F472" s="53">
        <f>I472+L472+O472+R472+U472</f>
        <v>6871.43</v>
      </c>
      <c r="G472" s="53">
        <f t="shared" ref="G472:G474" si="1127">J472+M472+P472+S472+V472</f>
        <v>0</v>
      </c>
      <c r="H472" s="53">
        <f t="shared" ref="H472:H473" si="1128">K472+N472+Q472+T472+W472</f>
        <v>6871.43</v>
      </c>
      <c r="I472" s="53">
        <f>SUM(J472:K472)</f>
        <v>0</v>
      </c>
      <c r="J472" s="53">
        <f>SUM(J473:J476)</f>
        <v>0</v>
      </c>
      <c r="K472" s="53">
        <f>SUM(K473:K476)</f>
        <v>0</v>
      </c>
      <c r="L472" s="53">
        <f>SUM(L473:L476)</f>
        <v>6871.43</v>
      </c>
      <c r="M472" s="53">
        <f t="shared" ref="M472:N472" si="1129">SUM(M473:M476)</f>
        <v>0</v>
      </c>
      <c r="N472" s="53">
        <f t="shared" si="1129"/>
        <v>6871.43</v>
      </c>
      <c r="O472" s="53">
        <f>SUM(O473:O476)</f>
        <v>0</v>
      </c>
      <c r="P472" s="53">
        <f t="shared" ref="P472:Q472" si="1130">SUM(P473:P476)</f>
        <v>0</v>
      </c>
      <c r="Q472" s="53">
        <f t="shared" si="1130"/>
        <v>0</v>
      </c>
      <c r="R472" s="53">
        <f>SUM(R473:R476)</f>
        <v>0</v>
      </c>
      <c r="S472" s="53">
        <f t="shared" ref="S472:T472" si="1131">SUM(S473:S476)</f>
        <v>0</v>
      </c>
      <c r="T472" s="53">
        <f t="shared" si="1131"/>
        <v>0</v>
      </c>
      <c r="U472" s="53">
        <f>SUM(U473:U476)</f>
        <v>0</v>
      </c>
      <c r="V472" s="53">
        <f t="shared" ref="V472:W472" si="1132">SUM(V473:V476)</f>
        <v>0</v>
      </c>
      <c r="W472" s="53">
        <f t="shared" si="1132"/>
        <v>0</v>
      </c>
    </row>
    <row r="473" spans="1:23" ht="16.5" customHeight="1" x14ac:dyDescent="0.4">
      <c r="A473" s="110"/>
      <c r="B473" s="113"/>
      <c r="C473" s="113"/>
      <c r="D473" s="109" t="s">
        <v>23</v>
      </c>
      <c r="E473" s="58" t="s">
        <v>24</v>
      </c>
      <c r="F473" s="53">
        <f t="shared" ref="F473:F474" si="1133">I473+L473+O473+R473+U473</f>
        <v>2920</v>
      </c>
      <c r="G473" s="53">
        <f t="shared" si="1127"/>
        <v>0</v>
      </c>
      <c r="H473" s="53">
        <f t="shared" si="1128"/>
        <v>2920</v>
      </c>
      <c r="I473" s="53">
        <f>SUM(J473:K473)</f>
        <v>0</v>
      </c>
      <c r="J473" s="53">
        <v>0</v>
      </c>
      <c r="K473" s="53">
        <v>0</v>
      </c>
      <c r="L473" s="53">
        <f>M473+N473</f>
        <v>2920</v>
      </c>
      <c r="M473" s="53">
        <v>0</v>
      </c>
      <c r="N473" s="53">
        <v>2920</v>
      </c>
      <c r="O473" s="53">
        <f>P473+Q473</f>
        <v>0</v>
      </c>
      <c r="P473" s="53">
        <v>0</v>
      </c>
      <c r="Q473" s="53">
        <v>0</v>
      </c>
      <c r="R473" s="53">
        <f>S473+T473</f>
        <v>0</v>
      </c>
      <c r="S473" s="53">
        <v>0</v>
      </c>
      <c r="T473" s="53">
        <v>0</v>
      </c>
      <c r="U473" s="53">
        <f>V473+W473</f>
        <v>0</v>
      </c>
      <c r="V473" s="53">
        <v>0</v>
      </c>
      <c r="W473" s="53">
        <v>0</v>
      </c>
    </row>
    <row r="474" spans="1:23" ht="16.5" customHeight="1" x14ac:dyDescent="0.4">
      <c r="A474" s="110"/>
      <c r="B474" s="113"/>
      <c r="C474" s="113"/>
      <c r="D474" s="110"/>
      <c r="E474" s="58" t="s">
        <v>25</v>
      </c>
      <c r="F474" s="53">
        <f t="shared" si="1133"/>
        <v>2805.49</v>
      </c>
      <c r="G474" s="53">
        <f t="shared" si="1127"/>
        <v>0</v>
      </c>
      <c r="H474" s="53">
        <f>K474+N474+Q474+T474+W474</f>
        <v>2805.49</v>
      </c>
      <c r="I474" s="53">
        <f t="shared" ref="I474" si="1134">SUM(J474:K474)</f>
        <v>0</v>
      </c>
      <c r="J474" s="53">
        <v>0</v>
      </c>
      <c r="K474" s="53">
        <v>0</v>
      </c>
      <c r="L474" s="53">
        <f t="shared" ref="L474:L476" si="1135">M474+N474</f>
        <v>2805.49</v>
      </c>
      <c r="M474" s="53">
        <v>0</v>
      </c>
      <c r="N474" s="53">
        <v>2805.49</v>
      </c>
      <c r="O474" s="53">
        <f t="shared" ref="O474:O476" si="1136">P474+Q474</f>
        <v>0</v>
      </c>
      <c r="P474" s="53">
        <v>0</v>
      </c>
      <c r="Q474" s="53">
        <v>0</v>
      </c>
      <c r="R474" s="53">
        <f t="shared" ref="R474:R476" si="1137">S474+T474</f>
        <v>0</v>
      </c>
      <c r="S474" s="53">
        <v>0</v>
      </c>
      <c r="T474" s="53">
        <v>0</v>
      </c>
      <c r="U474" s="53">
        <f t="shared" ref="U474:U476" si="1138">V474+W474</f>
        <v>0</v>
      </c>
      <c r="V474" s="53">
        <v>0</v>
      </c>
      <c r="W474" s="53">
        <v>0</v>
      </c>
    </row>
    <row r="475" spans="1:23" ht="16.5" customHeight="1" x14ac:dyDescent="0.4">
      <c r="A475" s="110"/>
      <c r="B475" s="113"/>
      <c r="C475" s="113"/>
      <c r="D475" s="110"/>
      <c r="E475" s="58" t="s">
        <v>26</v>
      </c>
      <c r="F475" s="53">
        <f t="shared" ref="F475:F476" si="1139">I475+L475+O475+R475+U475</f>
        <v>0</v>
      </c>
      <c r="G475" s="53">
        <f t="shared" ref="G475:G476" si="1140">J475+M475+P475+S475+V475</f>
        <v>0</v>
      </c>
      <c r="H475" s="53">
        <f t="shared" ref="H475:H476" si="1141">K475+N475+Q475+T475+W475</f>
        <v>0</v>
      </c>
      <c r="I475" s="53">
        <f t="shared" ref="I475" si="1142">SUM(J475:K475)</f>
        <v>0</v>
      </c>
      <c r="J475" s="53">
        <v>0</v>
      </c>
      <c r="K475" s="53">
        <v>0</v>
      </c>
      <c r="L475" s="53">
        <f t="shared" si="1135"/>
        <v>0</v>
      </c>
      <c r="M475" s="53">
        <v>0</v>
      </c>
      <c r="N475" s="53">
        <v>0</v>
      </c>
      <c r="O475" s="53">
        <f t="shared" si="1136"/>
        <v>0</v>
      </c>
      <c r="P475" s="53">
        <v>0</v>
      </c>
      <c r="Q475" s="53">
        <v>0</v>
      </c>
      <c r="R475" s="53">
        <f t="shared" si="1137"/>
        <v>0</v>
      </c>
      <c r="S475" s="53">
        <v>0</v>
      </c>
      <c r="T475" s="53">
        <v>0</v>
      </c>
      <c r="U475" s="53">
        <f t="shared" si="1138"/>
        <v>0</v>
      </c>
      <c r="V475" s="53">
        <v>0</v>
      </c>
      <c r="W475" s="53">
        <v>0</v>
      </c>
    </row>
    <row r="476" spans="1:23" ht="16.5" customHeight="1" x14ac:dyDescent="0.4">
      <c r="A476" s="111"/>
      <c r="B476" s="114"/>
      <c r="C476" s="114"/>
      <c r="D476" s="111"/>
      <c r="E476" s="58" t="s">
        <v>27</v>
      </c>
      <c r="F476" s="53">
        <f t="shared" si="1139"/>
        <v>1145.94</v>
      </c>
      <c r="G476" s="53">
        <f t="shared" si="1140"/>
        <v>0</v>
      </c>
      <c r="H476" s="53">
        <f t="shared" si="1141"/>
        <v>1145.94</v>
      </c>
      <c r="I476" s="53">
        <v>0</v>
      </c>
      <c r="J476" s="53">
        <v>0</v>
      </c>
      <c r="K476" s="53">
        <v>0</v>
      </c>
      <c r="L476" s="53">
        <f t="shared" si="1135"/>
        <v>1145.94</v>
      </c>
      <c r="M476" s="53">
        <v>0</v>
      </c>
      <c r="N476" s="53">
        <v>1145.94</v>
      </c>
      <c r="O476" s="53">
        <f t="shared" si="1136"/>
        <v>0</v>
      </c>
      <c r="P476" s="53">
        <v>0</v>
      </c>
      <c r="Q476" s="53">
        <v>0</v>
      </c>
      <c r="R476" s="53">
        <f t="shared" si="1137"/>
        <v>0</v>
      </c>
      <c r="S476" s="53">
        <v>0</v>
      </c>
      <c r="T476" s="53">
        <v>0</v>
      </c>
      <c r="U476" s="53">
        <f t="shared" si="1138"/>
        <v>0</v>
      </c>
      <c r="V476" s="53">
        <v>0</v>
      </c>
      <c r="W476" s="53">
        <v>0</v>
      </c>
    </row>
    <row r="477" spans="1:23" ht="16.5" customHeight="1" x14ac:dyDescent="0.4">
      <c r="A477" s="109">
        <f>'Характеристика объектов'!A103</f>
        <v>80</v>
      </c>
      <c r="B477" s="112" t="str">
        <f>'Характеристика объектов'!B103</f>
        <v>Сланцевское  городское поселение</v>
      </c>
      <c r="C477" s="112" t="s">
        <v>421</v>
      </c>
      <c r="D477" s="117" t="s">
        <v>22</v>
      </c>
      <c r="E477" s="118"/>
      <c r="F477" s="53">
        <f>I477+L477+O477+R477+U477</f>
        <v>13773.820000000002</v>
      </c>
      <c r="G477" s="53">
        <f t="shared" ref="G477:G479" si="1143">J477+M477+P477+S477+V477</f>
        <v>0</v>
      </c>
      <c r="H477" s="53">
        <f t="shared" ref="H477:H478" si="1144">K477+N477+Q477+T477+W477</f>
        <v>13773.820000000002</v>
      </c>
      <c r="I477" s="53">
        <f>SUM(J477:K477)</f>
        <v>0</v>
      </c>
      <c r="J477" s="53">
        <f>SUM(J478:J481)</f>
        <v>0</v>
      </c>
      <c r="K477" s="53">
        <f>SUM(K478:K481)</f>
        <v>0</v>
      </c>
      <c r="L477" s="53">
        <f>SUM(L478:L481)</f>
        <v>13773.820000000002</v>
      </c>
      <c r="M477" s="53">
        <f t="shared" ref="M477:N477" si="1145">SUM(M478:M481)</f>
        <v>0</v>
      </c>
      <c r="N477" s="53">
        <f t="shared" si="1145"/>
        <v>13773.820000000002</v>
      </c>
      <c r="O477" s="53">
        <f>SUM(O478:O481)</f>
        <v>0</v>
      </c>
      <c r="P477" s="53">
        <f t="shared" ref="P477:Q477" si="1146">SUM(P478:P481)</f>
        <v>0</v>
      </c>
      <c r="Q477" s="53">
        <f t="shared" si="1146"/>
        <v>0</v>
      </c>
      <c r="R477" s="53">
        <f>SUM(R478:R481)</f>
        <v>0</v>
      </c>
      <c r="S477" s="53">
        <f t="shared" ref="S477:T477" si="1147">SUM(S478:S481)</f>
        <v>0</v>
      </c>
      <c r="T477" s="53">
        <f t="shared" si="1147"/>
        <v>0</v>
      </c>
      <c r="U477" s="53">
        <f>SUM(U478:U481)</f>
        <v>0</v>
      </c>
      <c r="V477" s="53">
        <f t="shared" ref="V477:W477" si="1148">SUM(V478:V481)</f>
        <v>0</v>
      </c>
      <c r="W477" s="53">
        <f t="shared" si="1148"/>
        <v>0</v>
      </c>
    </row>
    <row r="478" spans="1:23" ht="16.5" customHeight="1" x14ac:dyDescent="0.4">
      <c r="A478" s="110"/>
      <c r="B478" s="113"/>
      <c r="C478" s="113"/>
      <c r="D478" s="109" t="s">
        <v>23</v>
      </c>
      <c r="E478" s="58" t="s">
        <v>24</v>
      </c>
      <c r="F478" s="53">
        <f t="shared" ref="F478:F479" si="1149">I478+L478+O478+R478+U478</f>
        <v>5853</v>
      </c>
      <c r="G478" s="53">
        <f t="shared" si="1143"/>
        <v>0</v>
      </c>
      <c r="H478" s="53">
        <f t="shared" si="1144"/>
        <v>5853</v>
      </c>
      <c r="I478" s="53">
        <f>SUM(J478:K478)</f>
        <v>0</v>
      </c>
      <c r="J478" s="53">
        <v>0</v>
      </c>
      <c r="K478" s="53">
        <v>0</v>
      </c>
      <c r="L478" s="53">
        <f>M478+N478</f>
        <v>5853</v>
      </c>
      <c r="M478" s="53">
        <v>0</v>
      </c>
      <c r="N478" s="53">
        <v>5853</v>
      </c>
      <c r="O478" s="53">
        <f>P478+Q478</f>
        <v>0</v>
      </c>
      <c r="P478" s="53">
        <v>0</v>
      </c>
      <c r="Q478" s="53">
        <v>0</v>
      </c>
      <c r="R478" s="53">
        <f>S478+T478</f>
        <v>0</v>
      </c>
      <c r="S478" s="53">
        <v>0</v>
      </c>
      <c r="T478" s="53">
        <v>0</v>
      </c>
      <c r="U478" s="53">
        <f>V478+W478</f>
        <v>0</v>
      </c>
      <c r="V478" s="53">
        <v>0</v>
      </c>
      <c r="W478" s="53">
        <v>0</v>
      </c>
    </row>
    <row r="479" spans="1:23" ht="16.5" customHeight="1" x14ac:dyDescent="0.4">
      <c r="A479" s="110"/>
      <c r="B479" s="113"/>
      <c r="C479" s="113"/>
      <c r="D479" s="110"/>
      <c r="E479" s="58" t="s">
        <v>25</v>
      </c>
      <c r="F479" s="53">
        <f t="shared" si="1149"/>
        <v>5623.47</v>
      </c>
      <c r="G479" s="53">
        <f t="shared" si="1143"/>
        <v>0</v>
      </c>
      <c r="H479" s="53">
        <f>K479+N479+Q479+T479+W479</f>
        <v>5623.47</v>
      </c>
      <c r="I479" s="53">
        <f t="shared" ref="I479" si="1150">SUM(J479:K479)</f>
        <v>0</v>
      </c>
      <c r="J479" s="53">
        <v>0</v>
      </c>
      <c r="K479" s="53">
        <v>0</v>
      </c>
      <c r="L479" s="53">
        <f t="shared" ref="L479:L481" si="1151">M479+N479</f>
        <v>5623.47</v>
      </c>
      <c r="M479" s="53">
        <v>0</v>
      </c>
      <c r="N479" s="53">
        <v>5623.47</v>
      </c>
      <c r="O479" s="53">
        <f t="shared" ref="O479:O481" si="1152">P479+Q479</f>
        <v>0</v>
      </c>
      <c r="P479" s="53">
        <v>0</v>
      </c>
      <c r="Q479" s="53">
        <v>0</v>
      </c>
      <c r="R479" s="53">
        <f t="shared" ref="R479:R481" si="1153">S479+T479</f>
        <v>0</v>
      </c>
      <c r="S479" s="53">
        <v>0</v>
      </c>
      <c r="T479" s="53">
        <v>0</v>
      </c>
      <c r="U479" s="53">
        <f t="shared" ref="U479:U481" si="1154">V479+W479</f>
        <v>0</v>
      </c>
      <c r="V479" s="53">
        <v>0</v>
      </c>
      <c r="W479" s="53">
        <v>0</v>
      </c>
    </row>
    <row r="480" spans="1:23" ht="16.5" customHeight="1" x14ac:dyDescent="0.4">
      <c r="A480" s="110"/>
      <c r="B480" s="113"/>
      <c r="C480" s="113"/>
      <c r="D480" s="110"/>
      <c r="E480" s="58" t="s">
        <v>26</v>
      </c>
      <c r="F480" s="53">
        <f t="shared" ref="F480:F481" si="1155">I480+L480+O480+R480+U480</f>
        <v>0</v>
      </c>
      <c r="G480" s="53">
        <f t="shared" ref="G480:G481" si="1156">J480+M480+P480+S480+V480</f>
        <v>0</v>
      </c>
      <c r="H480" s="53">
        <f t="shared" ref="H480:H481" si="1157">K480+N480+Q480+T480+W480</f>
        <v>0</v>
      </c>
      <c r="I480" s="53">
        <f t="shared" ref="I480" si="1158">SUM(J480:K480)</f>
        <v>0</v>
      </c>
      <c r="J480" s="53">
        <v>0</v>
      </c>
      <c r="K480" s="53">
        <v>0</v>
      </c>
      <c r="L480" s="53">
        <f t="shared" si="1151"/>
        <v>0</v>
      </c>
      <c r="M480" s="53">
        <v>0</v>
      </c>
      <c r="N480" s="53">
        <v>0</v>
      </c>
      <c r="O480" s="53">
        <f t="shared" si="1152"/>
        <v>0</v>
      </c>
      <c r="P480" s="53">
        <v>0</v>
      </c>
      <c r="Q480" s="53">
        <v>0</v>
      </c>
      <c r="R480" s="53">
        <f t="shared" si="1153"/>
        <v>0</v>
      </c>
      <c r="S480" s="53">
        <v>0</v>
      </c>
      <c r="T480" s="53">
        <v>0</v>
      </c>
      <c r="U480" s="53">
        <f t="shared" si="1154"/>
        <v>0</v>
      </c>
      <c r="V480" s="53">
        <v>0</v>
      </c>
      <c r="W480" s="53">
        <v>0</v>
      </c>
    </row>
    <row r="481" spans="1:23" ht="16.5" customHeight="1" x14ac:dyDescent="0.4">
      <c r="A481" s="111"/>
      <c r="B481" s="114"/>
      <c r="C481" s="114"/>
      <c r="D481" s="111"/>
      <c r="E481" s="58" t="s">
        <v>27</v>
      </c>
      <c r="F481" s="53">
        <f t="shared" si="1155"/>
        <v>2297.35</v>
      </c>
      <c r="G481" s="53">
        <f t="shared" si="1156"/>
        <v>0</v>
      </c>
      <c r="H481" s="53">
        <f t="shared" si="1157"/>
        <v>2297.35</v>
      </c>
      <c r="I481" s="53">
        <v>0</v>
      </c>
      <c r="J481" s="53">
        <v>0</v>
      </c>
      <c r="K481" s="53">
        <v>0</v>
      </c>
      <c r="L481" s="53">
        <f t="shared" si="1151"/>
        <v>2297.35</v>
      </c>
      <c r="M481" s="53">
        <v>0</v>
      </c>
      <c r="N481" s="53">
        <v>2297.35</v>
      </c>
      <c r="O481" s="53">
        <f t="shared" si="1152"/>
        <v>0</v>
      </c>
      <c r="P481" s="53">
        <v>0</v>
      </c>
      <c r="Q481" s="53">
        <v>0</v>
      </c>
      <c r="R481" s="53">
        <f t="shared" si="1153"/>
        <v>0</v>
      </c>
      <c r="S481" s="53">
        <v>0</v>
      </c>
      <c r="T481" s="53">
        <v>0</v>
      </c>
      <c r="U481" s="53">
        <f t="shared" si="1154"/>
        <v>0</v>
      </c>
      <c r="V481" s="53">
        <v>0</v>
      </c>
      <c r="W481" s="53">
        <v>0</v>
      </c>
    </row>
    <row r="482" spans="1:23" ht="16.5" customHeight="1" x14ac:dyDescent="0.4">
      <c r="A482" s="109">
        <f>'Характеристика объектов'!A104</f>
        <v>81</v>
      </c>
      <c r="B482" s="112" t="str">
        <f>'Характеристика объектов'!B104</f>
        <v>Сланцевское  городское поселение</v>
      </c>
      <c r="C482" s="112" t="str">
        <f>'Характеристика объектов'!C104</f>
        <v>Капитальный ремонт участка водопроводной сети от артезианской скважины в д. Каменка до д. Печурки</v>
      </c>
      <c r="D482" s="117" t="s">
        <v>22</v>
      </c>
      <c r="E482" s="118"/>
      <c r="F482" s="53">
        <f>I482+L482+O482+R482+U482</f>
        <v>11080.96</v>
      </c>
      <c r="G482" s="53">
        <f t="shared" ref="G482:G484" si="1159">J482+M482+P482+S482+V482</f>
        <v>0</v>
      </c>
      <c r="H482" s="53">
        <f t="shared" ref="H482:H483" si="1160">K482+N482+Q482+T482+W482</f>
        <v>11080.96</v>
      </c>
      <c r="I482" s="53">
        <f>SUM(J482:K482)</f>
        <v>0</v>
      </c>
      <c r="J482" s="53">
        <f>SUM(J483:J486)</f>
        <v>0</v>
      </c>
      <c r="K482" s="53">
        <f>SUM(K483:K486)</f>
        <v>0</v>
      </c>
      <c r="L482" s="53">
        <f>SUM(L483:L486)</f>
        <v>11080.96</v>
      </c>
      <c r="M482" s="53">
        <f t="shared" ref="M482:N482" si="1161">SUM(M483:M486)</f>
        <v>0</v>
      </c>
      <c r="N482" s="53">
        <f t="shared" si="1161"/>
        <v>11080.96</v>
      </c>
      <c r="O482" s="53">
        <f>SUM(O483:O486)</f>
        <v>0</v>
      </c>
      <c r="P482" s="53">
        <f t="shared" ref="P482:Q482" si="1162">SUM(P483:P486)</f>
        <v>0</v>
      </c>
      <c r="Q482" s="53">
        <f t="shared" si="1162"/>
        <v>0</v>
      </c>
      <c r="R482" s="53">
        <f>SUM(R483:R486)</f>
        <v>0</v>
      </c>
      <c r="S482" s="53">
        <f t="shared" ref="S482:T482" si="1163">SUM(S483:S486)</f>
        <v>0</v>
      </c>
      <c r="T482" s="53">
        <f t="shared" si="1163"/>
        <v>0</v>
      </c>
      <c r="U482" s="53">
        <f>SUM(U483:U486)</f>
        <v>0</v>
      </c>
      <c r="V482" s="53">
        <f t="shared" ref="V482:W482" si="1164">SUM(V483:V486)</f>
        <v>0</v>
      </c>
      <c r="W482" s="53">
        <f t="shared" si="1164"/>
        <v>0</v>
      </c>
    </row>
    <row r="483" spans="1:23" ht="16.5" customHeight="1" x14ac:dyDescent="0.4">
      <c r="A483" s="110"/>
      <c r="B483" s="113"/>
      <c r="C483" s="113"/>
      <c r="D483" s="109" t="s">
        <v>23</v>
      </c>
      <c r="E483" s="58" t="s">
        <v>24</v>
      </c>
      <c r="F483" s="53">
        <f t="shared" ref="F483:F484" si="1165">I483+L483+O483+R483+U483</f>
        <v>4709</v>
      </c>
      <c r="G483" s="53">
        <f t="shared" si="1159"/>
        <v>0</v>
      </c>
      <c r="H483" s="53">
        <f t="shared" si="1160"/>
        <v>4709</v>
      </c>
      <c r="I483" s="53">
        <f>SUM(J483:K483)</f>
        <v>0</v>
      </c>
      <c r="J483" s="53">
        <v>0</v>
      </c>
      <c r="K483" s="53">
        <v>0</v>
      </c>
      <c r="L483" s="53">
        <f>M483+N483</f>
        <v>4709</v>
      </c>
      <c r="M483" s="53">
        <v>0</v>
      </c>
      <c r="N483" s="53">
        <v>4709</v>
      </c>
      <c r="O483" s="53">
        <f>P483+Q483</f>
        <v>0</v>
      </c>
      <c r="P483" s="53">
        <v>0</v>
      </c>
      <c r="Q483" s="53">
        <v>0</v>
      </c>
      <c r="R483" s="53">
        <f>S483+T483</f>
        <v>0</v>
      </c>
      <c r="S483" s="53">
        <v>0</v>
      </c>
      <c r="T483" s="53">
        <v>0</v>
      </c>
      <c r="U483" s="53">
        <f>V483+W483</f>
        <v>0</v>
      </c>
      <c r="V483" s="53">
        <v>0</v>
      </c>
      <c r="W483" s="53">
        <v>0</v>
      </c>
    </row>
    <row r="484" spans="1:23" ht="16.5" customHeight="1" x14ac:dyDescent="0.4">
      <c r="A484" s="110"/>
      <c r="B484" s="113"/>
      <c r="C484" s="113"/>
      <c r="D484" s="110"/>
      <c r="E484" s="58" t="s">
        <v>25</v>
      </c>
      <c r="F484" s="53">
        <f t="shared" si="1165"/>
        <v>4524.33</v>
      </c>
      <c r="G484" s="53">
        <f t="shared" si="1159"/>
        <v>0</v>
      </c>
      <c r="H484" s="53">
        <f>K484+N484+Q484+T484+W484</f>
        <v>4524.33</v>
      </c>
      <c r="I484" s="53">
        <f t="shared" ref="I484" si="1166">SUM(J484:K484)</f>
        <v>0</v>
      </c>
      <c r="J484" s="53">
        <v>0</v>
      </c>
      <c r="K484" s="53">
        <v>0</v>
      </c>
      <c r="L484" s="53">
        <f t="shared" ref="L484:L486" si="1167">M484+N484</f>
        <v>4524.33</v>
      </c>
      <c r="M484" s="53">
        <v>0</v>
      </c>
      <c r="N484" s="53">
        <v>4524.33</v>
      </c>
      <c r="O484" s="53">
        <f t="shared" ref="O484:O486" si="1168">P484+Q484</f>
        <v>0</v>
      </c>
      <c r="P484" s="53">
        <v>0</v>
      </c>
      <c r="Q484" s="53">
        <v>0</v>
      </c>
      <c r="R484" s="53">
        <f t="shared" ref="R484:R486" si="1169">S484+T484</f>
        <v>0</v>
      </c>
      <c r="S484" s="53">
        <v>0</v>
      </c>
      <c r="T484" s="53">
        <v>0</v>
      </c>
      <c r="U484" s="53">
        <f t="shared" ref="U484:U486" si="1170">V484+W484</f>
        <v>0</v>
      </c>
      <c r="V484" s="53">
        <v>0</v>
      </c>
      <c r="W484" s="53">
        <v>0</v>
      </c>
    </row>
    <row r="485" spans="1:23" ht="16.5" customHeight="1" x14ac:dyDescent="0.4">
      <c r="A485" s="110"/>
      <c r="B485" s="113"/>
      <c r="C485" s="113"/>
      <c r="D485" s="110"/>
      <c r="E485" s="58" t="s">
        <v>26</v>
      </c>
      <c r="F485" s="53">
        <f t="shared" ref="F485:F486" si="1171">I485+L485+O485+R485+U485</f>
        <v>0</v>
      </c>
      <c r="G485" s="53">
        <f t="shared" ref="G485:G486" si="1172">J485+M485+P485+S485+V485</f>
        <v>0</v>
      </c>
      <c r="H485" s="53">
        <f t="shared" ref="H485:H486" si="1173">K485+N485+Q485+T485+W485</f>
        <v>0</v>
      </c>
      <c r="I485" s="53">
        <f t="shared" ref="I485" si="1174">SUM(J485:K485)</f>
        <v>0</v>
      </c>
      <c r="J485" s="53">
        <v>0</v>
      </c>
      <c r="K485" s="53">
        <v>0</v>
      </c>
      <c r="L485" s="53">
        <f t="shared" si="1167"/>
        <v>0</v>
      </c>
      <c r="M485" s="53">
        <v>0</v>
      </c>
      <c r="N485" s="53">
        <v>0</v>
      </c>
      <c r="O485" s="53">
        <f t="shared" si="1168"/>
        <v>0</v>
      </c>
      <c r="P485" s="53">
        <v>0</v>
      </c>
      <c r="Q485" s="53">
        <v>0</v>
      </c>
      <c r="R485" s="53">
        <f t="shared" si="1169"/>
        <v>0</v>
      </c>
      <c r="S485" s="53">
        <v>0</v>
      </c>
      <c r="T485" s="53">
        <v>0</v>
      </c>
      <c r="U485" s="53">
        <f t="shared" si="1170"/>
        <v>0</v>
      </c>
      <c r="V485" s="53">
        <v>0</v>
      </c>
      <c r="W485" s="53">
        <v>0</v>
      </c>
    </row>
    <row r="486" spans="1:23" ht="16.5" customHeight="1" x14ac:dyDescent="0.4">
      <c r="A486" s="111"/>
      <c r="B486" s="114"/>
      <c r="C486" s="114"/>
      <c r="D486" s="111"/>
      <c r="E486" s="58" t="s">
        <v>27</v>
      </c>
      <c r="F486" s="53">
        <f t="shared" si="1171"/>
        <v>1847.63</v>
      </c>
      <c r="G486" s="53">
        <f t="shared" si="1172"/>
        <v>0</v>
      </c>
      <c r="H486" s="53">
        <f t="shared" si="1173"/>
        <v>1847.63</v>
      </c>
      <c r="I486" s="53">
        <v>0</v>
      </c>
      <c r="J486" s="53">
        <v>0</v>
      </c>
      <c r="K486" s="53">
        <v>0</v>
      </c>
      <c r="L486" s="53">
        <f t="shared" si="1167"/>
        <v>1847.63</v>
      </c>
      <c r="M486" s="53">
        <v>0</v>
      </c>
      <c r="N486" s="53">
        <v>1847.63</v>
      </c>
      <c r="O486" s="53">
        <f t="shared" si="1168"/>
        <v>0</v>
      </c>
      <c r="P486" s="53">
        <v>0</v>
      </c>
      <c r="Q486" s="53">
        <v>0</v>
      </c>
      <c r="R486" s="53">
        <f t="shared" si="1169"/>
        <v>0</v>
      </c>
      <c r="S486" s="53">
        <v>0</v>
      </c>
      <c r="T486" s="53">
        <v>0</v>
      </c>
      <c r="U486" s="53">
        <f t="shared" si="1170"/>
        <v>0</v>
      </c>
      <c r="V486" s="53">
        <v>0</v>
      </c>
      <c r="W486" s="53">
        <v>0</v>
      </c>
    </row>
    <row r="487" spans="1:23" ht="18" customHeight="1" x14ac:dyDescent="0.4">
      <c r="A487" s="137" t="s">
        <v>312</v>
      </c>
      <c r="B487" s="138"/>
      <c r="C487" s="139"/>
      <c r="D487" s="117" t="s">
        <v>22</v>
      </c>
      <c r="E487" s="118"/>
      <c r="F487" s="53">
        <f>SUM(F488:F491)</f>
        <v>117154.82999999999</v>
      </c>
      <c r="G487" s="53">
        <f t="shared" ref="G487:M487" si="1175">SUM(G488:G491)</f>
        <v>0</v>
      </c>
      <c r="H487" s="53">
        <f t="shared" si="1175"/>
        <v>117154.82999999999</v>
      </c>
      <c r="I487" s="53">
        <f t="shared" si="1175"/>
        <v>0</v>
      </c>
      <c r="J487" s="53">
        <f t="shared" si="1175"/>
        <v>0</v>
      </c>
      <c r="K487" s="53">
        <f t="shared" si="1175"/>
        <v>0</v>
      </c>
      <c r="L487" s="53">
        <f t="shared" si="1175"/>
        <v>117154.82999999999</v>
      </c>
      <c r="M487" s="53">
        <f t="shared" si="1175"/>
        <v>0</v>
      </c>
      <c r="N487" s="53">
        <f>SUM(N488:N491)</f>
        <v>117154.82999999999</v>
      </c>
      <c r="O487" s="53">
        <f t="shared" ref="O487:W487" si="1176">SUM(O488:O491)</f>
        <v>0</v>
      </c>
      <c r="P487" s="53">
        <f t="shared" si="1176"/>
        <v>0</v>
      </c>
      <c r="Q487" s="53">
        <f t="shared" si="1176"/>
        <v>0</v>
      </c>
      <c r="R487" s="53">
        <f t="shared" si="1176"/>
        <v>0</v>
      </c>
      <c r="S487" s="53">
        <f t="shared" si="1176"/>
        <v>0</v>
      </c>
      <c r="T487" s="53">
        <f t="shared" si="1176"/>
        <v>0</v>
      </c>
      <c r="U487" s="53">
        <f t="shared" si="1176"/>
        <v>0</v>
      </c>
      <c r="V487" s="53">
        <f t="shared" si="1176"/>
        <v>0</v>
      </c>
      <c r="W487" s="53">
        <f t="shared" si="1176"/>
        <v>0</v>
      </c>
    </row>
    <row r="488" spans="1:23" ht="18" customHeight="1" x14ac:dyDescent="0.4">
      <c r="A488" s="140"/>
      <c r="B488" s="141"/>
      <c r="C488" s="142"/>
      <c r="D488" s="109" t="s">
        <v>23</v>
      </c>
      <c r="E488" s="58" t="s">
        <v>24</v>
      </c>
      <c r="F488" s="53">
        <f t="shared" ref="F488:M491" si="1177">F493+F498+F503+F508+F513</f>
        <v>49788</v>
      </c>
      <c r="G488" s="53">
        <f t="shared" si="1177"/>
        <v>0</v>
      </c>
      <c r="H488" s="53">
        <f t="shared" si="1177"/>
        <v>49788</v>
      </c>
      <c r="I488" s="53">
        <f t="shared" si="1177"/>
        <v>0</v>
      </c>
      <c r="J488" s="53">
        <f t="shared" si="1177"/>
        <v>0</v>
      </c>
      <c r="K488" s="53">
        <f t="shared" si="1177"/>
        <v>0</v>
      </c>
      <c r="L488" s="53">
        <f t="shared" si="1177"/>
        <v>49788</v>
      </c>
      <c r="M488" s="53">
        <f t="shared" si="1177"/>
        <v>0</v>
      </c>
      <c r="N488" s="53">
        <f>N493+N498+N503+N508+N513</f>
        <v>49788</v>
      </c>
      <c r="O488" s="53">
        <f t="shared" ref="O488:V488" si="1178">O498+O503+O508+O513</f>
        <v>0</v>
      </c>
      <c r="P488" s="53">
        <f t="shared" si="1178"/>
        <v>0</v>
      </c>
      <c r="Q488" s="53">
        <f t="shared" si="1178"/>
        <v>0</v>
      </c>
      <c r="R488" s="53">
        <f t="shared" si="1178"/>
        <v>0</v>
      </c>
      <c r="S488" s="53">
        <f t="shared" si="1178"/>
        <v>0</v>
      </c>
      <c r="T488" s="53">
        <f t="shared" si="1178"/>
        <v>0</v>
      </c>
      <c r="U488" s="53">
        <f t="shared" si="1178"/>
        <v>0</v>
      </c>
      <c r="V488" s="53">
        <f t="shared" si="1178"/>
        <v>0</v>
      </c>
      <c r="W488" s="53">
        <f>W498+W503+W508+W513</f>
        <v>0</v>
      </c>
    </row>
    <row r="489" spans="1:23" ht="18" customHeight="1" x14ac:dyDescent="0.4">
      <c r="A489" s="140"/>
      <c r="B489" s="141"/>
      <c r="C489" s="142"/>
      <c r="D489" s="110"/>
      <c r="E489" s="58" t="s">
        <v>25</v>
      </c>
      <c r="F489" s="53">
        <f t="shared" si="1177"/>
        <v>47835.519999999997</v>
      </c>
      <c r="G489" s="53">
        <f t="shared" si="1177"/>
        <v>0</v>
      </c>
      <c r="H489" s="53">
        <f t="shared" si="1177"/>
        <v>47835.519999999997</v>
      </c>
      <c r="I489" s="53">
        <f t="shared" si="1177"/>
        <v>0</v>
      </c>
      <c r="J489" s="53">
        <f t="shared" si="1177"/>
        <v>0</v>
      </c>
      <c r="K489" s="53">
        <f t="shared" si="1177"/>
        <v>0</v>
      </c>
      <c r="L489" s="53">
        <f t="shared" si="1177"/>
        <v>47835.519999999997</v>
      </c>
      <c r="M489" s="53">
        <f t="shared" si="1177"/>
        <v>0</v>
      </c>
      <c r="N489" s="53">
        <f t="shared" ref="N489:N491" si="1179">N494+N499+N504+N509+N514</f>
        <v>47835.519999999997</v>
      </c>
      <c r="O489" s="53">
        <f t="shared" ref="O489:V491" si="1180">O499+O504+O509+O514</f>
        <v>0</v>
      </c>
      <c r="P489" s="53">
        <f t="shared" si="1180"/>
        <v>0</v>
      </c>
      <c r="Q489" s="53">
        <f t="shared" si="1180"/>
        <v>0</v>
      </c>
      <c r="R489" s="53">
        <f t="shared" si="1180"/>
        <v>0</v>
      </c>
      <c r="S489" s="53">
        <f t="shared" si="1180"/>
        <v>0</v>
      </c>
      <c r="T489" s="53">
        <f t="shared" si="1180"/>
        <v>0</v>
      </c>
      <c r="U489" s="53">
        <f t="shared" si="1180"/>
        <v>0</v>
      </c>
      <c r="V489" s="53">
        <f t="shared" si="1180"/>
        <v>0</v>
      </c>
      <c r="W489" s="53">
        <f t="shared" ref="W489" si="1181">W499+W504+W509+W514</f>
        <v>0</v>
      </c>
    </row>
    <row r="490" spans="1:23" ht="18" customHeight="1" x14ac:dyDescent="0.4">
      <c r="A490" s="140"/>
      <c r="B490" s="141"/>
      <c r="C490" s="142"/>
      <c r="D490" s="110"/>
      <c r="E490" s="58" t="s">
        <v>26</v>
      </c>
      <c r="F490" s="53">
        <f t="shared" si="1177"/>
        <v>0</v>
      </c>
      <c r="G490" s="53">
        <f t="shared" si="1177"/>
        <v>0</v>
      </c>
      <c r="H490" s="53">
        <f t="shared" si="1177"/>
        <v>0</v>
      </c>
      <c r="I490" s="53">
        <f t="shared" si="1177"/>
        <v>0</v>
      </c>
      <c r="J490" s="53">
        <f t="shared" si="1177"/>
        <v>0</v>
      </c>
      <c r="K490" s="53">
        <f t="shared" si="1177"/>
        <v>0</v>
      </c>
      <c r="L490" s="53">
        <f t="shared" si="1177"/>
        <v>0</v>
      </c>
      <c r="M490" s="53">
        <f t="shared" si="1177"/>
        <v>0</v>
      </c>
      <c r="N490" s="53">
        <f t="shared" si="1179"/>
        <v>0</v>
      </c>
      <c r="O490" s="53">
        <f t="shared" si="1180"/>
        <v>0</v>
      </c>
      <c r="P490" s="53">
        <f t="shared" si="1180"/>
        <v>0</v>
      </c>
      <c r="Q490" s="53">
        <f t="shared" si="1180"/>
        <v>0</v>
      </c>
      <c r="R490" s="53">
        <f t="shared" si="1180"/>
        <v>0</v>
      </c>
      <c r="S490" s="53">
        <f t="shared" si="1180"/>
        <v>0</v>
      </c>
      <c r="T490" s="53">
        <f t="shared" si="1180"/>
        <v>0</v>
      </c>
      <c r="U490" s="53">
        <f t="shared" si="1180"/>
        <v>0</v>
      </c>
      <c r="V490" s="53">
        <f t="shared" si="1180"/>
        <v>0</v>
      </c>
      <c r="W490" s="53">
        <f t="shared" ref="W490" si="1182">W500+W505+W510+W515</f>
        <v>0</v>
      </c>
    </row>
    <row r="491" spans="1:23" ht="18" customHeight="1" x14ac:dyDescent="0.4">
      <c r="A491" s="143"/>
      <c r="B491" s="144"/>
      <c r="C491" s="145"/>
      <c r="D491" s="111"/>
      <c r="E491" s="58" t="s">
        <v>27</v>
      </c>
      <c r="F491" s="53">
        <f t="shared" si="1177"/>
        <v>19531.309999999998</v>
      </c>
      <c r="G491" s="53">
        <f t="shared" si="1177"/>
        <v>0</v>
      </c>
      <c r="H491" s="53">
        <f t="shared" si="1177"/>
        <v>19531.309999999998</v>
      </c>
      <c r="I491" s="53">
        <f t="shared" si="1177"/>
        <v>0</v>
      </c>
      <c r="J491" s="53">
        <f t="shared" si="1177"/>
        <v>0</v>
      </c>
      <c r="K491" s="53">
        <f t="shared" si="1177"/>
        <v>0</v>
      </c>
      <c r="L491" s="53">
        <f t="shared" si="1177"/>
        <v>19531.309999999998</v>
      </c>
      <c r="M491" s="53">
        <f t="shared" si="1177"/>
        <v>0</v>
      </c>
      <c r="N491" s="53">
        <f t="shared" si="1179"/>
        <v>19531.309999999998</v>
      </c>
      <c r="O491" s="53">
        <f t="shared" si="1180"/>
        <v>0</v>
      </c>
      <c r="P491" s="53">
        <f t="shared" si="1180"/>
        <v>0</v>
      </c>
      <c r="Q491" s="53">
        <f t="shared" si="1180"/>
        <v>0</v>
      </c>
      <c r="R491" s="53">
        <f t="shared" si="1180"/>
        <v>0</v>
      </c>
      <c r="S491" s="53">
        <f t="shared" si="1180"/>
        <v>0</v>
      </c>
      <c r="T491" s="53">
        <f t="shared" si="1180"/>
        <v>0</v>
      </c>
      <c r="U491" s="53">
        <f t="shared" si="1180"/>
        <v>0</v>
      </c>
      <c r="V491" s="53">
        <f t="shared" si="1180"/>
        <v>0</v>
      </c>
      <c r="W491" s="53">
        <f t="shared" ref="W491" si="1183">W501+W506+W511+W516</f>
        <v>0</v>
      </c>
    </row>
    <row r="492" spans="1:23" ht="18.75" customHeight="1" x14ac:dyDescent="0.4">
      <c r="A492" s="109">
        <f>'Характеристика объектов'!A106</f>
        <v>82</v>
      </c>
      <c r="B492" s="112" t="str">
        <f>'Характеристика объектов'!B106</f>
        <v>Борское сельское поселение</v>
      </c>
      <c r="C492" s="112" t="str">
        <f>'Характеристика объектов'!C106</f>
        <v>Капитальный ремонт сетей водоснабжения (замена участов водопровода Ø 50-100 мм) по адресу: Ленинградская область, Тихвинский район, Борское СП, д. Бор</v>
      </c>
      <c r="D492" s="117" t="s">
        <v>22</v>
      </c>
      <c r="E492" s="118"/>
      <c r="F492" s="53">
        <f>I492+L492+O492+R492+U492</f>
        <v>35595.259999999995</v>
      </c>
      <c r="G492" s="53">
        <f t="shared" ref="G492:G494" si="1184">J492+M492</f>
        <v>0</v>
      </c>
      <c r="H492" s="53">
        <f t="shared" ref="H492:H494" si="1185">K492+N492</f>
        <v>35595.259999999995</v>
      </c>
      <c r="I492" s="53">
        <f>SUM(I493:I496)</f>
        <v>0</v>
      </c>
      <c r="J492" s="53">
        <f t="shared" ref="J492:K492" si="1186">SUM(J493:J496)</f>
        <v>0</v>
      </c>
      <c r="K492" s="53">
        <f t="shared" si="1186"/>
        <v>0</v>
      </c>
      <c r="L492" s="53">
        <f>SUM(L493:L496)</f>
        <v>35595.259999999995</v>
      </c>
      <c r="M492" s="53">
        <f t="shared" ref="M492:N492" si="1187">SUM(M493:M496)</f>
        <v>0</v>
      </c>
      <c r="N492" s="53">
        <f t="shared" si="1187"/>
        <v>35595.259999999995</v>
      </c>
      <c r="O492" s="53">
        <f>SUM(O493:O496)</f>
        <v>0</v>
      </c>
      <c r="P492" s="53">
        <f t="shared" ref="P492" si="1188">SUM(P493:P496)</f>
        <v>0</v>
      </c>
      <c r="Q492" s="53">
        <f>SUM(Q493:Q496)</f>
        <v>0</v>
      </c>
      <c r="R492" s="53">
        <f>SUM(R493:R496)</f>
        <v>0</v>
      </c>
      <c r="S492" s="53">
        <f t="shared" ref="S492:T492" si="1189">SUM(S493:S496)</f>
        <v>0</v>
      </c>
      <c r="T492" s="53">
        <f t="shared" si="1189"/>
        <v>0</v>
      </c>
      <c r="U492" s="53">
        <f>SUM(U493:U496)</f>
        <v>0</v>
      </c>
      <c r="V492" s="53">
        <f>SUM(V493:V496)</f>
        <v>0</v>
      </c>
      <c r="W492" s="53">
        <f t="shared" ref="W492" si="1190">SUM(W493:W496)</f>
        <v>0</v>
      </c>
    </row>
    <row r="493" spans="1:23" ht="18.75" customHeight="1" x14ac:dyDescent="0.4">
      <c r="A493" s="110"/>
      <c r="B493" s="113"/>
      <c r="C493" s="113"/>
      <c r="D493" s="109" t="s">
        <v>23</v>
      </c>
      <c r="E493" s="58" t="s">
        <v>24</v>
      </c>
      <c r="F493" s="53">
        <f t="shared" ref="F493:F494" si="1191">I493+L493</f>
        <v>15127</v>
      </c>
      <c r="G493" s="53">
        <f t="shared" si="1184"/>
        <v>0</v>
      </c>
      <c r="H493" s="53">
        <f t="shared" si="1185"/>
        <v>15127</v>
      </c>
      <c r="I493" s="53">
        <f>SUM(J493:K493)</f>
        <v>0</v>
      </c>
      <c r="J493" s="53">
        <v>0</v>
      </c>
      <c r="K493" s="53">
        <v>0</v>
      </c>
      <c r="L493" s="53">
        <f>SUM(M493:N493)</f>
        <v>15127</v>
      </c>
      <c r="M493" s="53">
        <v>0</v>
      </c>
      <c r="N493" s="53">
        <v>15127</v>
      </c>
      <c r="O493" s="53">
        <f>SUM(P493:Q493)</f>
        <v>0</v>
      </c>
      <c r="P493" s="53">
        <v>0</v>
      </c>
      <c r="Q493" s="53">
        <v>0</v>
      </c>
      <c r="R493" s="53">
        <f>SUM(S493:T493)</f>
        <v>0</v>
      </c>
      <c r="S493" s="53">
        <v>0</v>
      </c>
      <c r="T493" s="53">
        <v>0</v>
      </c>
      <c r="U493" s="53">
        <f>SUM(V493:W493)</f>
        <v>0</v>
      </c>
      <c r="V493" s="53">
        <v>0</v>
      </c>
      <c r="W493" s="53">
        <v>0</v>
      </c>
    </row>
    <row r="494" spans="1:23" ht="18.75" customHeight="1" x14ac:dyDescent="0.4">
      <c r="A494" s="110"/>
      <c r="B494" s="113"/>
      <c r="C494" s="113"/>
      <c r="D494" s="110"/>
      <c r="E494" s="58" t="s">
        <v>25</v>
      </c>
      <c r="F494" s="53">
        <f t="shared" si="1191"/>
        <v>14533.78</v>
      </c>
      <c r="G494" s="53">
        <f t="shared" si="1184"/>
        <v>0</v>
      </c>
      <c r="H494" s="53">
        <f t="shared" si="1185"/>
        <v>14533.78</v>
      </c>
      <c r="I494" s="53">
        <f>SUM(J494:K494)</f>
        <v>0</v>
      </c>
      <c r="J494" s="53">
        <v>0</v>
      </c>
      <c r="K494" s="53">
        <v>0</v>
      </c>
      <c r="L494" s="53">
        <f t="shared" ref="L494:L496" si="1192">SUM(M494:N494)</f>
        <v>14533.78</v>
      </c>
      <c r="M494" s="53">
        <v>0</v>
      </c>
      <c r="N494" s="53">
        <v>14533.78</v>
      </c>
      <c r="O494" s="53">
        <f>SUM(P494:Q494)</f>
        <v>0</v>
      </c>
      <c r="P494" s="53">
        <v>0</v>
      </c>
      <c r="Q494" s="53">
        <v>0</v>
      </c>
      <c r="R494" s="53">
        <f t="shared" ref="R494:R496" si="1193">SUM(S494:T494)</f>
        <v>0</v>
      </c>
      <c r="S494" s="53">
        <v>0</v>
      </c>
      <c r="T494" s="53">
        <v>0</v>
      </c>
      <c r="U494" s="53">
        <f t="shared" ref="U494:U496" si="1194">SUM(V494:W494)</f>
        <v>0</v>
      </c>
      <c r="V494" s="53">
        <v>0</v>
      </c>
      <c r="W494" s="53">
        <v>0</v>
      </c>
    </row>
    <row r="495" spans="1:23" ht="18.75" customHeight="1" x14ac:dyDescent="0.4">
      <c r="A495" s="110"/>
      <c r="B495" s="113"/>
      <c r="C495" s="113"/>
      <c r="D495" s="110"/>
      <c r="E495" s="58" t="s">
        <v>26</v>
      </c>
      <c r="F495" s="53">
        <f t="shared" ref="F495:F496" si="1195">I495+L495</f>
        <v>0</v>
      </c>
      <c r="G495" s="53">
        <f t="shared" ref="G495:G496" si="1196">J495+M495</f>
        <v>0</v>
      </c>
      <c r="H495" s="53">
        <f t="shared" ref="H495:H496" si="1197">K495+N495</f>
        <v>0</v>
      </c>
      <c r="I495" s="53">
        <f t="shared" ref="I495" si="1198">SUM(J495:K495)</f>
        <v>0</v>
      </c>
      <c r="J495" s="53">
        <v>0</v>
      </c>
      <c r="K495" s="53">
        <v>0</v>
      </c>
      <c r="L495" s="53">
        <f t="shared" si="1192"/>
        <v>0</v>
      </c>
      <c r="M495" s="53">
        <v>0</v>
      </c>
      <c r="N495" s="53">
        <v>0</v>
      </c>
      <c r="O495" s="53">
        <f t="shared" ref="O495:O496" si="1199">SUM(P495:Q495)</f>
        <v>0</v>
      </c>
      <c r="P495" s="53">
        <v>0</v>
      </c>
      <c r="Q495" s="53">
        <v>0</v>
      </c>
      <c r="R495" s="53">
        <f t="shared" si="1193"/>
        <v>0</v>
      </c>
      <c r="S495" s="53">
        <v>0</v>
      </c>
      <c r="T495" s="53">
        <v>0</v>
      </c>
      <c r="U495" s="53">
        <f t="shared" si="1194"/>
        <v>0</v>
      </c>
      <c r="V495" s="53">
        <v>0</v>
      </c>
      <c r="W495" s="53">
        <v>0</v>
      </c>
    </row>
    <row r="496" spans="1:23" ht="18.75" customHeight="1" x14ac:dyDescent="0.4">
      <c r="A496" s="111"/>
      <c r="B496" s="114"/>
      <c r="C496" s="114"/>
      <c r="D496" s="111"/>
      <c r="E496" s="58" t="s">
        <v>27</v>
      </c>
      <c r="F496" s="53">
        <f t="shared" si="1195"/>
        <v>5934.48</v>
      </c>
      <c r="G496" s="53">
        <f t="shared" si="1196"/>
        <v>0</v>
      </c>
      <c r="H496" s="53">
        <f t="shared" si="1197"/>
        <v>5934.48</v>
      </c>
      <c r="I496" s="53">
        <v>0</v>
      </c>
      <c r="J496" s="53">
        <v>0</v>
      </c>
      <c r="K496" s="53">
        <v>0</v>
      </c>
      <c r="L496" s="53">
        <f t="shared" si="1192"/>
        <v>5934.48</v>
      </c>
      <c r="M496" s="53">
        <v>0</v>
      </c>
      <c r="N496" s="53">
        <v>5934.48</v>
      </c>
      <c r="O496" s="53">
        <f t="shared" si="1199"/>
        <v>0</v>
      </c>
      <c r="P496" s="53">
        <v>0</v>
      </c>
      <c r="Q496" s="53">
        <v>0</v>
      </c>
      <c r="R496" s="53">
        <f t="shared" si="1193"/>
        <v>0</v>
      </c>
      <c r="S496" s="53">
        <v>0</v>
      </c>
      <c r="T496" s="53">
        <v>0</v>
      </c>
      <c r="U496" s="53">
        <f t="shared" si="1194"/>
        <v>0</v>
      </c>
      <c r="V496" s="53">
        <v>0</v>
      </c>
      <c r="W496" s="53">
        <v>0</v>
      </c>
    </row>
    <row r="497" spans="1:23" ht="21.75" customHeight="1" x14ac:dyDescent="0.4">
      <c r="A497" s="109">
        <f>'Характеристика объектов'!A107</f>
        <v>83</v>
      </c>
      <c r="B497" s="112" t="str">
        <f>'Характеристика объектов'!B107</f>
        <v>Мелегежское сельское поселение</v>
      </c>
      <c r="C497" s="112" t="s">
        <v>423</v>
      </c>
      <c r="D497" s="117" t="s">
        <v>22</v>
      </c>
      <c r="E497" s="118"/>
      <c r="F497" s="53">
        <f>I497+L497+O497+R497+U497</f>
        <v>23214.3</v>
      </c>
      <c r="G497" s="53">
        <f t="shared" ref="G497:G499" si="1200">J497+M497</f>
        <v>0</v>
      </c>
      <c r="H497" s="53">
        <f t="shared" ref="H497:H499" si="1201">K497+N497</f>
        <v>23214.3</v>
      </c>
      <c r="I497" s="53">
        <f>SUM(I498:I501)</f>
        <v>0</v>
      </c>
      <c r="J497" s="53">
        <f t="shared" ref="J497:K497" si="1202">SUM(J498:J501)</f>
        <v>0</v>
      </c>
      <c r="K497" s="53">
        <f t="shared" si="1202"/>
        <v>0</v>
      </c>
      <c r="L497" s="53">
        <f>SUM(L498:L501)</f>
        <v>23214.3</v>
      </c>
      <c r="M497" s="53">
        <f t="shared" ref="M497:N497" si="1203">SUM(M498:M501)</f>
        <v>0</v>
      </c>
      <c r="N497" s="53">
        <f t="shared" si="1203"/>
        <v>23214.3</v>
      </c>
      <c r="O497" s="53">
        <f>SUM(O498:O501)</f>
        <v>0</v>
      </c>
      <c r="P497" s="53">
        <f t="shared" ref="P497" si="1204">SUM(P498:P501)</f>
        <v>0</v>
      </c>
      <c r="Q497" s="53">
        <f>SUM(Q498:Q501)</f>
        <v>0</v>
      </c>
      <c r="R497" s="53">
        <f>SUM(R498:R501)</f>
        <v>0</v>
      </c>
      <c r="S497" s="53">
        <f t="shared" ref="S497:T497" si="1205">SUM(S498:S501)</f>
        <v>0</v>
      </c>
      <c r="T497" s="53">
        <f t="shared" si="1205"/>
        <v>0</v>
      </c>
      <c r="U497" s="53">
        <f>SUM(U498:U501)</f>
        <v>0</v>
      </c>
      <c r="V497" s="53">
        <f>SUM(V498:V501)</f>
        <v>0</v>
      </c>
      <c r="W497" s="53">
        <f t="shared" ref="W497" si="1206">SUM(W498:W501)</f>
        <v>0</v>
      </c>
    </row>
    <row r="498" spans="1:23" ht="21.75" customHeight="1" x14ac:dyDescent="0.4">
      <c r="A498" s="110"/>
      <c r="B498" s="113"/>
      <c r="C498" s="113"/>
      <c r="D498" s="109" t="s">
        <v>23</v>
      </c>
      <c r="E498" s="58" t="s">
        <v>24</v>
      </c>
      <c r="F498" s="53">
        <f t="shared" ref="F498:F499" si="1207">I498+L498</f>
        <v>9866</v>
      </c>
      <c r="G498" s="53">
        <f t="shared" si="1200"/>
        <v>0</v>
      </c>
      <c r="H498" s="53">
        <f t="shared" si="1201"/>
        <v>9866</v>
      </c>
      <c r="I498" s="53">
        <f>SUM(J498:K498)</f>
        <v>0</v>
      </c>
      <c r="J498" s="53">
        <v>0</v>
      </c>
      <c r="K498" s="53">
        <v>0</v>
      </c>
      <c r="L498" s="53">
        <f>SUM(M498:N498)</f>
        <v>9866</v>
      </c>
      <c r="M498" s="53">
        <v>0</v>
      </c>
      <c r="N498" s="53">
        <v>9866</v>
      </c>
      <c r="O498" s="53">
        <f>SUM(P498:Q498)</f>
        <v>0</v>
      </c>
      <c r="P498" s="53">
        <v>0</v>
      </c>
      <c r="Q498" s="53">
        <v>0</v>
      </c>
      <c r="R498" s="53">
        <f>SUM(S498:T498)</f>
        <v>0</v>
      </c>
      <c r="S498" s="53">
        <v>0</v>
      </c>
      <c r="T498" s="53">
        <v>0</v>
      </c>
      <c r="U498" s="53">
        <f>SUM(V498:W498)</f>
        <v>0</v>
      </c>
      <c r="V498" s="53">
        <v>0</v>
      </c>
      <c r="W498" s="53">
        <v>0</v>
      </c>
    </row>
    <row r="499" spans="1:23" ht="21.75" customHeight="1" x14ac:dyDescent="0.4">
      <c r="A499" s="110"/>
      <c r="B499" s="113"/>
      <c r="C499" s="113"/>
      <c r="D499" s="110"/>
      <c r="E499" s="58" t="s">
        <v>25</v>
      </c>
      <c r="F499" s="53">
        <f t="shared" si="1207"/>
        <v>9479.1</v>
      </c>
      <c r="G499" s="53">
        <f t="shared" si="1200"/>
        <v>0</v>
      </c>
      <c r="H499" s="53">
        <f t="shared" si="1201"/>
        <v>9479.1</v>
      </c>
      <c r="I499" s="53">
        <f>SUM(J499:K499)</f>
        <v>0</v>
      </c>
      <c r="J499" s="53">
        <v>0</v>
      </c>
      <c r="K499" s="53">
        <v>0</v>
      </c>
      <c r="L499" s="53">
        <f t="shared" ref="L499:L501" si="1208">SUM(M499:N499)</f>
        <v>9479.1</v>
      </c>
      <c r="M499" s="53">
        <v>0</v>
      </c>
      <c r="N499" s="53">
        <v>9479.1</v>
      </c>
      <c r="O499" s="53">
        <f>SUM(P499:Q499)</f>
        <v>0</v>
      </c>
      <c r="P499" s="53">
        <v>0</v>
      </c>
      <c r="Q499" s="53">
        <v>0</v>
      </c>
      <c r="R499" s="53">
        <f t="shared" ref="R499:R501" si="1209">SUM(S499:T499)</f>
        <v>0</v>
      </c>
      <c r="S499" s="53">
        <v>0</v>
      </c>
      <c r="T499" s="53">
        <v>0</v>
      </c>
      <c r="U499" s="53">
        <f t="shared" ref="U499:U501" si="1210">SUM(V499:W499)</f>
        <v>0</v>
      </c>
      <c r="V499" s="53">
        <v>0</v>
      </c>
      <c r="W499" s="53">
        <v>0</v>
      </c>
    </row>
    <row r="500" spans="1:23" ht="21.75" customHeight="1" x14ac:dyDescent="0.4">
      <c r="A500" s="110"/>
      <c r="B500" s="113"/>
      <c r="C500" s="113"/>
      <c r="D500" s="110"/>
      <c r="E500" s="58" t="s">
        <v>26</v>
      </c>
      <c r="F500" s="53">
        <f t="shared" ref="F500:F501" si="1211">I500+L500</f>
        <v>0</v>
      </c>
      <c r="G500" s="53">
        <f t="shared" ref="G500:G501" si="1212">J500+M500</f>
        <v>0</v>
      </c>
      <c r="H500" s="53">
        <f t="shared" ref="H500:H501" si="1213">K500+N500</f>
        <v>0</v>
      </c>
      <c r="I500" s="53">
        <f t="shared" ref="I500" si="1214">SUM(J500:K500)</f>
        <v>0</v>
      </c>
      <c r="J500" s="53">
        <v>0</v>
      </c>
      <c r="K500" s="53">
        <v>0</v>
      </c>
      <c r="L500" s="53">
        <f t="shared" si="1208"/>
        <v>0</v>
      </c>
      <c r="M500" s="53">
        <v>0</v>
      </c>
      <c r="N500" s="53">
        <v>0</v>
      </c>
      <c r="O500" s="53">
        <f t="shared" ref="O500:O501" si="1215">SUM(P500:Q500)</f>
        <v>0</v>
      </c>
      <c r="P500" s="53">
        <v>0</v>
      </c>
      <c r="Q500" s="53">
        <v>0</v>
      </c>
      <c r="R500" s="53">
        <f t="shared" si="1209"/>
        <v>0</v>
      </c>
      <c r="S500" s="53">
        <v>0</v>
      </c>
      <c r="T500" s="53">
        <v>0</v>
      </c>
      <c r="U500" s="53">
        <f t="shared" si="1210"/>
        <v>0</v>
      </c>
      <c r="V500" s="53">
        <v>0</v>
      </c>
      <c r="W500" s="53">
        <v>0</v>
      </c>
    </row>
    <row r="501" spans="1:23" ht="21.75" customHeight="1" x14ac:dyDescent="0.4">
      <c r="A501" s="111"/>
      <c r="B501" s="114"/>
      <c r="C501" s="114"/>
      <c r="D501" s="111"/>
      <c r="E501" s="58" t="s">
        <v>27</v>
      </c>
      <c r="F501" s="53">
        <f t="shared" si="1211"/>
        <v>3869.2</v>
      </c>
      <c r="G501" s="53">
        <f t="shared" si="1212"/>
        <v>0</v>
      </c>
      <c r="H501" s="53">
        <f t="shared" si="1213"/>
        <v>3869.2</v>
      </c>
      <c r="I501" s="53">
        <v>0</v>
      </c>
      <c r="J501" s="53">
        <v>0</v>
      </c>
      <c r="K501" s="53">
        <v>0</v>
      </c>
      <c r="L501" s="53">
        <f t="shared" si="1208"/>
        <v>3869.2</v>
      </c>
      <c r="M501" s="53">
        <v>0</v>
      </c>
      <c r="N501" s="53">
        <v>3869.2</v>
      </c>
      <c r="O501" s="53">
        <f t="shared" si="1215"/>
        <v>0</v>
      </c>
      <c r="P501" s="53">
        <v>0</v>
      </c>
      <c r="Q501" s="53">
        <v>0</v>
      </c>
      <c r="R501" s="53">
        <f t="shared" si="1209"/>
        <v>0</v>
      </c>
      <c r="S501" s="53">
        <v>0</v>
      </c>
      <c r="T501" s="53">
        <v>0</v>
      </c>
      <c r="U501" s="53">
        <f t="shared" si="1210"/>
        <v>0</v>
      </c>
      <c r="V501" s="53">
        <v>0</v>
      </c>
      <c r="W501" s="53">
        <v>0</v>
      </c>
    </row>
    <row r="502" spans="1:23" ht="22.5" customHeight="1" x14ac:dyDescent="0.4">
      <c r="A502" s="109">
        <f>'Характеристика объектов'!A108</f>
        <v>84</v>
      </c>
      <c r="B502" s="112" t="str">
        <f>'Характеристика объектов'!B108</f>
        <v>Мелегежское сельское поселение</v>
      </c>
      <c r="C502" s="112" t="s">
        <v>422</v>
      </c>
      <c r="D502" s="117" t="s">
        <v>22</v>
      </c>
      <c r="E502" s="118"/>
      <c r="F502" s="53">
        <f>I502+L502+O502+R502+U502</f>
        <v>37142.879999999997</v>
      </c>
      <c r="G502" s="53">
        <f t="shared" ref="G502:G504" si="1216">J502+M502</f>
        <v>0</v>
      </c>
      <c r="H502" s="53">
        <f t="shared" ref="H502:H504" si="1217">K502+N502</f>
        <v>37142.879999999997</v>
      </c>
      <c r="I502" s="53">
        <f>SUM(I503:I506)</f>
        <v>0</v>
      </c>
      <c r="J502" s="53">
        <f t="shared" ref="J502:K502" si="1218">SUM(J503:J506)</f>
        <v>0</v>
      </c>
      <c r="K502" s="53">
        <f t="shared" si="1218"/>
        <v>0</v>
      </c>
      <c r="L502" s="53">
        <f>SUM(L503:L506)</f>
        <v>37142.879999999997</v>
      </c>
      <c r="M502" s="53">
        <f t="shared" ref="M502:N502" si="1219">SUM(M503:M506)</f>
        <v>0</v>
      </c>
      <c r="N502" s="53">
        <f t="shared" si="1219"/>
        <v>37142.879999999997</v>
      </c>
      <c r="O502" s="53">
        <f>SUM(O503:O506)</f>
        <v>0</v>
      </c>
      <c r="P502" s="53">
        <f t="shared" ref="P502" si="1220">SUM(P503:P506)</f>
        <v>0</v>
      </c>
      <c r="Q502" s="53">
        <f>SUM(Q503:Q506)</f>
        <v>0</v>
      </c>
      <c r="R502" s="53">
        <f>SUM(R503:R506)</f>
        <v>0</v>
      </c>
      <c r="S502" s="53">
        <f t="shared" ref="S502:T502" si="1221">SUM(S503:S506)</f>
        <v>0</v>
      </c>
      <c r="T502" s="53">
        <f t="shared" si="1221"/>
        <v>0</v>
      </c>
      <c r="U502" s="53">
        <f>SUM(U503:U506)</f>
        <v>0</v>
      </c>
      <c r="V502" s="53">
        <f>SUM(V503:V506)</f>
        <v>0</v>
      </c>
      <c r="W502" s="53">
        <f t="shared" ref="W502" si="1222">SUM(W503:W506)</f>
        <v>0</v>
      </c>
    </row>
    <row r="503" spans="1:23" ht="22.5" customHeight="1" x14ac:dyDescent="0.4">
      <c r="A503" s="110"/>
      <c r="B503" s="113"/>
      <c r="C503" s="113"/>
      <c r="D503" s="109" t="s">
        <v>23</v>
      </c>
      <c r="E503" s="58" t="s">
        <v>24</v>
      </c>
      <c r="F503" s="53">
        <f t="shared" ref="F503:F504" si="1223">I503+L503</f>
        <v>15785</v>
      </c>
      <c r="G503" s="53">
        <f t="shared" si="1216"/>
        <v>0</v>
      </c>
      <c r="H503" s="53">
        <f t="shared" si="1217"/>
        <v>15785</v>
      </c>
      <c r="I503" s="53">
        <f>SUM(J503:K503)</f>
        <v>0</v>
      </c>
      <c r="J503" s="53">
        <v>0</v>
      </c>
      <c r="K503" s="53">
        <v>0</v>
      </c>
      <c r="L503" s="53">
        <f>SUM(M503:N503)</f>
        <v>15785</v>
      </c>
      <c r="M503" s="53">
        <v>0</v>
      </c>
      <c r="N503" s="53">
        <v>15785</v>
      </c>
      <c r="O503" s="53">
        <f>SUM(P503:Q503)</f>
        <v>0</v>
      </c>
      <c r="P503" s="53">
        <v>0</v>
      </c>
      <c r="Q503" s="53">
        <v>0</v>
      </c>
      <c r="R503" s="53">
        <f>SUM(S503:T503)</f>
        <v>0</v>
      </c>
      <c r="S503" s="53">
        <v>0</v>
      </c>
      <c r="T503" s="53">
        <v>0</v>
      </c>
      <c r="U503" s="53">
        <f>SUM(V503:W503)</f>
        <v>0</v>
      </c>
      <c r="V503" s="53">
        <v>0</v>
      </c>
      <c r="W503" s="53">
        <v>0</v>
      </c>
    </row>
    <row r="504" spans="1:23" ht="22.5" customHeight="1" x14ac:dyDescent="0.4">
      <c r="A504" s="110"/>
      <c r="B504" s="113"/>
      <c r="C504" s="113"/>
      <c r="D504" s="110"/>
      <c r="E504" s="58" t="s">
        <v>25</v>
      </c>
      <c r="F504" s="53">
        <f t="shared" si="1223"/>
        <v>15165.98</v>
      </c>
      <c r="G504" s="53">
        <f t="shared" si="1216"/>
        <v>0</v>
      </c>
      <c r="H504" s="53">
        <f t="shared" si="1217"/>
        <v>15165.98</v>
      </c>
      <c r="I504" s="53">
        <f>SUM(J504:K504)</f>
        <v>0</v>
      </c>
      <c r="J504" s="53">
        <v>0</v>
      </c>
      <c r="K504" s="53">
        <v>0</v>
      </c>
      <c r="L504" s="53">
        <f t="shared" ref="L504:L506" si="1224">SUM(M504:N504)</f>
        <v>15165.98</v>
      </c>
      <c r="M504" s="53">
        <v>0</v>
      </c>
      <c r="N504" s="53">
        <v>15165.98</v>
      </c>
      <c r="O504" s="53">
        <f>SUM(P504:Q504)</f>
        <v>0</v>
      </c>
      <c r="P504" s="53">
        <v>0</v>
      </c>
      <c r="Q504" s="53">
        <v>0</v>
      </c>
      <c r="R504" s="53">
        <f t="shared" ref="R504:R506" si="1225">SUM(S504:T504)</f>
        <v>0</v>
      </c>
      <c r="S504" s="53">
        <v>0</v>
      </c>
      <c r="T504" s="53">
        <v>0</v>
      </c>
      <c r="U504" s="53">
        <f t="shared" ref="U504:U506" si="1226">SUM(V504:W504)</f>
        <v>0</v>
      </c>
      <c r="V504" s="53">
        <v>0</v>
      </c>
      <c r="W504" s="53">
        <v>0</v>
      </c>
    </row>
    <row r="505" spans="1:23" ht="22.5" customHeight="1" x14ac:dyDescent="0.4">
      <c r="A505" s="110"/>
      <c r="B505" s="113"/>
      <c r="C505" s="113"/>
      <c r="D505" s="110"/>
      <c r="E505" s="58" t="s">
        <v>26</v>
      </c>
      <c r="F505" s="53">
        <f t="shared" ref="F505:F506" si="1227">I505+L505</f>
        <v>0</v>
      </c>
      <c r="G505" s="53">
        <f t="shared" ref="G505:G506" si="1228">J505+M505</f>
        <v>0</v>
      </c>
      <c r="H505" s="53">
        <f t="shared" ref="H505:H506" si="1229">K505+N505</f>
        <v>0</v>
      </c>
      <c r="I505" s="53">
        <f t="shared" ref="I505" si="1230">SUM(J505:K505)</f>
        <v>0</v>
      </c>
      <c r="J505" s="53">
        <v>0</v>
      </c>
      <c r="K505" s="53">
        <v>0</v>
      </c>
      <c r="L505" s="53">
        <f t="shared" si="1224"/>
        <v>0</v>
      </c>
      <c r="M505" s="53">
        <v>0</v>
      </c>
      <c r="N505" s="53">
        <v>0</v>
      </c>
      <c r="O505" s="53">
        <f t="shared" ref="O505:O506" si="1231">SUM(P505:Q505)</f>
        <v>0</v>
      </c>
      <c r="P505" s="53">
        <v>0</v>
      </c>
      <c r="Q505" s="53">
        <v>0</v>
      </c>
      <c r="R505" s="53">
        <f t="shared" si="1225"/>
        <v>0</v>
      </c>
      <c r="S505" s="53">
        <v>0</v>
      </c>
      <c r="T505" s="53">
        <v>0</v>
      </c>
      <c r="U505" s="53">
        <f t="shared" si="1226"/>
        <v>0</v>
      </c>
      <c r="V505" s="53">
        <v>0</v>
      </c>
      <c r="W505" s="53">
        <v>0</v>
      </c>
    </row>
    <row r="506" spans="1:23" ht="22.5" customHeight="1" x14ac:dyDescent="0.4">
      <c r="A506" s="111"/>
      <c r="B506" s="114"/>
      <c r="C506" s="114"/>
      <c r="D506" s="111"/>
      <c r="E506" s="58" t="s">
        <v>27</v>
      </c>
      <c r="F506" s="53">
        <f t="shared" si="1227"/>
        <v>6191.9</v>
      </c>
      <c r="G506" s="53">
        <f t="shared" si="1228"/>
        <v>0</v>
      </c>
      <c r="H506" s="53">
        <f t="shared" si="1229"/>
        <v>6191.9</v>
      </c>
      <c r="I506" s="53">
        <v>0</v>
      </c>
      <c r="J506" s="53">
        <v>0</v>
      </c>
      <c r="K506" s="53">
        <v>0</v>
      </c>
      <c r="L506" s="53">
        <f t="shared" si="1224"/>
        <v>6191.9</v>
      </c>
      <c r="M506" s="53">
        <v>0</v>
      </c>
      <c r="N506" s="53">
        <v>6191.9</v>
      </c>
      <c r="O506" s="53">
        <f t="shared" si="1231"/>
        <v>0</v>
      </c>
      <c r="P506" s="53">
        <v>0</v>
      </c>
      <c r="Q506" s="53">
        <v>0</v>
      </c>
      <c r="R506" s="53">
        <f t="shared" si="1225"/>
        <v>0</v>
      </c>
      <c r="S506" s="53">
        <v>0</v>
      </c>
      <c r="T506" s="53">
        <v>0</v>
      </c>
      <c r="U506" s="53">
        <f t="shared" si="1226"/>
        <v>0</v>
      </c>
      <c r="V506" s="53">
        <v>0</v>
      </c>
      <c r="W506" s="53">
        <v>0</v>
      </c>
    </row>
    <row r="507" spans="1:23" ht="21.75" customHeight="1" x14ac:dyDescent="0.4">
      <c r="A507" s="109">
        <f>'Характеристика объектов'!A109</f>
        <v>85</v>
      </c>
      <c r="B507" s="112" t="str">
        <f>'Характеристика объектов'!B109</f>
        <v>Тихвинское  городское поселение</v>
      </c>
      <c r="C507" s="112" t="str">
        <f>'Характеристика объектов'!C109</f>
        <v>Капитальный ремонт водопровода  
по адресу: Ленинградская область, 
г. Тихвин, ул. Разъезжая от ВК 8730 
до ВК 8754)</v>
      </c>
      <c r="D507" s="117" t="s">
        <v>22</v>
      </c>
      <c r="E507" s="118"/>
      <c r="F507" s="53">
        <f>I507+L507+O507+R507+U507</f>
        <v>8047.62</v>
      </c>
      <c r="G507" s="53">
        <f t="shared" ref="G507:G509" si="1232">J507+M507</f>
        <v>0</v>
      </c>
      <c r="H507" s="53">
        <f t="shared" ref="H507:H509" si="1233">K507+N507</f>
        <v>8047.62</v>
      </c>
      <c r="I507" s="53">
        <f>SUM(I508:I511)</f>
        <v>0</v>
      </c>
      <c r="J507" s="53">
        <f t="shared" ref="J507:K507" si="1234">SUM(J508:J511)</f>
        <v>0</v>
      </c>
      <c r="K507" s="53">
        <f t="shared" si="1234"/>
        <v>0</v>
      </c>
      <c r="L507" s="53">
        <f>SUM(L508:L511)</f>
        <v>8047.62</v>
      </c>
      <c r="M507" s="53">
        <f t="shared" ref="M507:N507" si="1235">SUM(M508:M511)</f>
        <v>0</v>
      </c>
      <c r="N507" s="53">
        <f t="shared" si="1235"/>
        <v>8047.62</v>
      </c>
      <c r="O507" s="53">
        <f>SUM(O508:O511)</f>
        <v>0</v>
      </c>
      <c r="P507" s="53">
        <f t="shared" ref="P507" si="1236">SUM(P508:P511)</f>
        <v>0</v>
      </c>
      <c r="Q507" s="53">
        <f>SUM(Q508:Q511)</f>
        <v>0</v>
      </c>
      <c r="R507" s="53">
        <f>SUM(R508:R511)</f>
        <v>0</v>
      </c>
      <c r="S507" s="53">
        <f t="shared" ref="S507:T507" si="1237">SUM(S508:S511)</f>
        <v>0</v>
      </c>
      <c r="T507" s="53">
        <f t="shared" si="1237"/>
        <v>0</v>
      </c>
      <c r="U507" s="53">
        <f>SUM(U508:U511)</f>
        <v>0</v>
      </c>
      <c r="V507" s="53">
        <f>SUM(V508:V511)</f>
        <v>0</v>
      </c>
      <c r="W507" s="53">
        <f t="shared" ref="W507" si="1238">SUM(W508:W511)</f>
        <v>0</v>
      </c>
    </row>
    <row r="508" spans="1:23" ht="21.75" customHeight="1" x14ac:dyDescent="0.4">
      <c r="A508" s="110"/>
      <c r="B508" s="113"/>
      <c r="C508" s="113"/>
      <c r="D508" s="109" t="s">
        <v>23</v>
      </c>
      <c r="E508" s="58" t="s">
        <v>24</v>
      </c>
      <c r="F508" s="53">
        <f t="shared" ref="F508:F509" si="1239">I508+L508</f>
        <v>3420</v>
      </c>
      <c r="G508" s="53">
        <f t="shared" si="1232"/>
        <v>0</v>
      </c>
      <c r="H508" s="53">
        <f t="shared" si="1233"/>
        <v>3420</v>
      </c>
      <c r="I508" s="53">
        <f>SUM(J508:K508)</f>
        <v>0</v>
      </c>
      <c r="J508" s="53">
        <v>0</v>
      </c>
      <c r="K508" s="53">
        <v>0</v>
      </c>
      <c r="L508" s="53">
        <f>SUM(M508:N508)</f>
        <v>3420</v>
      </c>
      <c r="M508" s="53">
        <v>0</v>
      </c>
      <c r="N508" s="53">
        <v>3420</v>
      </c>
      <c r="O508" s="53">
        <f>SUM(P508:Q508)</f>
        <v>0</v>
      </c>
      <c r="P508" s="53">
        <v>0</v>
      </c>
      <c r="Q508" s="53">
        <v>0</v>
      </c>
      <c r="R508" s="53">
        <f>SUM(S508:T508)</f>
        <v>0</v>
      </c>
      <c r="S508" s="53">
        <v>0</v>
      </c>
      <c r="T508" s="53">
        <v>0</v>
      </c>
      <c r="U508" s="53">
        <f>SUM(V508:W508)</f>
        <v>0</v>
      </c>
      <c r="V508" s="53">
        <v>0</v>
      </c>
      <c r="W508" s="53">
        <v>0</v>
      </c>
    </row>
    <row r="509" spans="1:23" ht="21.75" customHeight="1" x14ac:dyDescent="0.4">
      <c r="A509" s="110"/>
      <c r="B509" s="113"/>
      <c r="C509" s="113"/>
      <c r="D509" s="110"/>
      <c r="E509" s="58" t="s">
        <v>25</v>
      </c>
      <c r="F509" s="53">
        <f t="shared" si="1239"/>
        <v>3285.88</v>
      </c>
      <c r="G509" s="53">
        <f t="shared" si="1232"/>
        <v>0</v>
      </c>
      <c r="H509" s="53">
        <f t="shared" si="1233"/>
        <v>3285.88</v>
      </c>
      <c r="I509" s="53">
        <f>SUM(J509:K509)</f>
        <v>0</v>
      </c>
      <c r="J509" s="53">
        <v>0</v>
      </c>
      <c r="K509" s="53">
        <v>0</v>
      </c>
      <c r="L509" s="53">
        <f t="shared" ref="L509:L511" si="1240">SUM(M509:N509)</f>
        <v>3285.88</v>
      </c>
      <c r="M509" s="53">
        <v>0</v>
      </c>
      <c r="N509" s="53">
        <v>3285.88</v>
      </c>
      <c r="O509" s="53">
        <f>SUM(P509:Q509)</f>
        <v>0</v>
      </c>
      <c r="P509" s="53">
        <v>0</v>
      </c>
      <c r="Q509" s="53">
        <v>0</v>
      </c>
      <c r="R509" s="53">
        <f t="shared" ref="R509:R511" si="1241">SUM(S509:T509)</f>
        <v>0</v>
      </c>
      <c r="S509" s="53">
        <v>0</v>
      </c>
      <c r="T509" s="53">
        <v>0</v>
      </c>
      <c r="U509" s="53">
        <f t="shared" ref="U509:U511" si="1242">SUM(V509:W509)</f>
        <v>0</v>
      </c>
      <c r="V509" s="53">
        <v>0</v>
      </c>
      <c r="W509" s="53">
        <v>0</v>
      </c>
    </row>
    <row r="510" spans="1:23" ht="21.75" customHeight="1" x14ac:dyDescent="0.4">
      <c r="A510" s="110"/>
      <c r="B510" s="113"/>
      <c r="C510" s="113"/>
      <c r="D510" s="110"/>
      <c r="E510" s="58" t="s">
        <v>26</v>
      </c>
      <c r="F510" s="53">
        <f t="shared" ref="F510:F511" si="1243">I510+L510</f>
        <v>0</v>
      </c>
      <c r="G510" s="53">
        <f t="shared" ref="G510:G511" si="1244">J510+M510</f>
        <v>0</v>
      </c>
      <c r="H510" s="53">
        <f t="shared" ref="H510:H511" si="1245">K510+N510</f>
        <v>0</v>
      </c>
      <c r="I510" s="53">
        <f t="shared" ref="I510" si="1246">SUM(J510:K510)</f>
        <v>0</v>
      </c>
      <c r="J510" s="53">
        <v>0</v>
      </c>
      <c r="K510" s="53">
        <v>0</v>
      </c>
      <c r="L510" s="53">
        <f t="shared" si="1240"/>
        <v>0</v>
      </c>
      <c r="M510" s="53">
        <v>0</v>
      </c>
      <c r="N510" s="53">
        <v>0</v>
      </c>
      <c r="O510" s="53">
        <f t="shared" ref="O510:O511" si="1247">SUM(P510:Q510)</f>
        <v>0</v>
      </c>
      <c r="P510" s="53">
        <v>0</v>
      </c>
      <c r="Q510" s="53">
        <v>0</v>
      </c>
      <c r="R510" s="53">
        <f t="shared" si="1241"/>
        <v>0</v>
      </c>
      <c r="S510" s="53">
        <v>0</v>
      </c>
      <c r="T510" s="53">
        <v>0</v>
      </c>
      <c r="U510" s="53">
        <f t="shared" si="1242"/>
        <v>0</v>
      </c>
      <c r="V510" s="53">
        <v>0</v>
      </c>
      <c r="W510" s="53">
        <v>0</v>
      </c>
    </row>
    <row r="511" spans="1:23" ht="21.75" customHeight="1" x14ac:dyDescent="0.4">
      <c r="A511" s="111"/>
      <c r="B511" s="114"/>
      <c r="C511" s="114"/>
      <c r="D511" s="111"/>
      <c r="E511" s="58" t="s">
        <v>27</v>
      </c>
      <c r="F511" s="53">
        <f t="shared" si="1243"/>
        <v>1341.74</v>
      </c>
      <c r="G511" s="53">
        <f t="shared" si="1244"/>
        <v>0</v>
      </c>
      <c r="H511" s="53">
        <f t="shared" si="1245"/>
        <v>1341.74</v>
      </c>
      <c r="I511" s="53">
        <v>0</v>
      </c>
      <c r="J511" s="53">
        <v>0</v>
      </c>
      <c r="K511" s="53">
        <v>0</v>
      </c>
      <c r="L511" s="53">
        <f t="shared" si="1240"/>
        <v>1341.74</v>
      </c>
      <c r="M511" s="53">
        <v>0</v>
      </c>
      <c r="N511" s="53">
        <v>1341.74</v>
      </c>
      <c r="O511" s="53">
        <f t="shared" si="1247"/>
        <v>0</v>
      </c>
      <c r="P511" s="53">
        <v>0</v>
      </c>
      <c r="Q511" s="53">
        <v>0</v>
      </c>
      <c r="R511" s="53">
        <f t="shared" si="1241"/>
        <v>0</v>
      </c>
      <c r="S511" s="53">
        <v>0</v>
      </c>
      <c r="T511" s="53">
        <v>0</v>
      </c>
      <c r="U511" s="53">
        <f t="shared" si="1242"/>
        <v>0</v>
      </c>
      <c r="V511" s="53">
        <v>0</v>
      </c>
      <c r="W511" s="53">
        <v>0</v>
      </c>
    </row>
    <row r="512" spans="1:23" ht="22.5" customHeight="1" x14ac:dyDescent="0.4">
      <c r="A512" s="109">
        <f>'Характеристика объектов'!A110</f>
        <v>86</v>
      </c>
      <c r="B512" s="112" t="str">
        <f>'Характеристика объектов'!B110</f>
        <v>Шугозерское сельское поселение</v>
      </c>
      <c r="C512" s="112" t="str">
        <f>'Характеристика объектов'!C110</f>
        <v>Капитальный ремонт водопровода 
по адресу: Ленинградская область, Тихвинский район, Шугозерское СП, 
п. Шугозеро, по ул. Механизаторов 
от врезки на ул. Советская</v>
      </c>
      <c r="D512" s="117" t="s">
        <v>22</v>
      </c>
      <c r="E512" s="118"/>
      <c r="F512" s="53">
        <f>I512+L512+O512+R512+U512</f>
        <v>13154.769999999999</v>
      </c>
      <c r="G512" s="53">
        <f t="shared" ref="G512:G514" si="1248">J512+M512</f>
        <v>0</v>
      </c>
      <c r="H512" s="53">
        <f t="shared" ref="H512:H514" si="1249">K512+N512</f>
        <v>13154.769999999999</v>
      </c>
      <c r="I512" s="53">
        <f>SUM(I513:I516)</f>
        <v>0</v>
      </c>
      <c r="J512" s="53">
        <f t="shared" ref="J512:K512" si="1250">SUM(J513:J516)</f>
        <v>0</v>
      </c>
      <c r="K512" s="53">
        <f t="shared" si="1250"/>
        <v>0</v>
      </c>
      <c r="L512" s="53">
        <f>SUM(L513:L516)</f>
        <v>13154.769999999999</v>
      </c>
      <c r="M512" s="53">
        <f t="shared" ref="M512:N512" si="1251">SUM(M513:M516)</f>
        <v>0</v>
      </c>
      <c r="N512" s="53">
        <f t="shared" si="1251"/>
        <v>13154.769999999999</v>
      </c>
      <c r="O512" s="53">
        <f>SUM(O513:O516)</f>
        <v>0</v>
      </c>
      <c r="P512" s="53">
        <f t="shared" ref="P512" si="1252">SUM(P513:P516)</f>
        <v>0</v>
      </c>
      <c r="Q512" s="53">
        <f>SUM(Q513:Q516)</f>
        <v>0</v>
      </c>
      <c r="R512" s="53">
        <f>SUM(R513:R516)</f>
        <v>0</v>
      </c>
      <c r="S512" s="53">
        <f t="shared" ref="S512:T512" si="1253">SUM(S513:S516)</f>
        <v>0</v>
      </c>
      <c r="T512" s="53">
        <f t="shared" si="1253"/>
        <v>0</v>
      </c>
      <c r="U512" s="53">
        <f>SUM(U513:U516)</f>
        <v>0</v>
      </c>
      <c r="V512" s="53">
        <f>SUM(V513:V516)</f>
        <v>0</v>
      </c>
      <c r="W512" s="53">
        <f t="shared" ref="W512" si="1254">SUM(W513:W516)</f>
        <v>0</v>
      </c>
    </row>
    <row r="513" spans="1:23" ht="22.5" customHeight="1" x14ac:dyDescent="0.4">
      <c r="A513" s="110"/>
      <c r="B513" s="113"/>
      <c r="C513" s="113"/>
      <c r="D513" s="109" t="s">
        <v>23</v>
      </c>
      <c r="E513" s="58" t="s">
        <v>24</v>
      </c>
      <c r="F513" s="53">
        <f t="shared" ref="F513:F514" si="1255">I513+L513</f>
        <v>5590</v>
      </c>
      <c r="G513" s="53">
        <f t="shared" si="1248"/>
        <v>0</v>
      </c>
      <c r="H513" s="53">
        <f t="shared" si="1249"/>
        <v>5590</v>
      </c>
      <c r="I513" s="53">
        <f>SUM(J513:K513)</f>
        <v>0</v>
      </c>
      <c r="J513" s="53">
        <v>0</v>
      </c>
      <c r="K513" s="53">
        <v>0</v>
      </c>
      <c r="L513" s="53">
        <f>SUM(M513:N513)</f>
        <v>5590</v>
      </c>
      <c r="M513" s="53">
        <v>0</v>
      </c>
      <c r="N513" s="53">
        <v>5590</v>
      </c>
      <c r="O513" s="53">
        <f>SUM(P513:Q513)</f>
        <v>0</v>
      </c>
      <c r="P513" s="53">
        <v>0</v>
      </c>
      <c r="Q513" s="53">
        <v>0</v>
      </c>
      <c r="R513" s="53">
        <f>SUM(S513:T513)</f>
        <v>0</v>
      </c>
      <c r="S513" s="53">
        <v>0</v>
      </c>
      <c r="T513" s="53">
        <v>0</v>
      </c>
      <c r="U513" s="53">
        <f>SUM(V513:W513)</f>
        <v>0</v>
      </c>
      <c r="V513" s="53">
        <v>0</v>
      </c>
      <c r="W513" s="53">
        <v>0</v>
      </c>
    </row>
    <row r="514" spans="1:23" ht="22.5" customHeight="1" x14ac:dyDescent="0.4">
      <c r="A514" s="110"/>
      <c r="B514" s="113"/>
      <c r="C514" s="113"/>
      <c r="D514" s="110"/>
      <c r="E514" s="58" t="s">
        <v>25</v>
      </c>
      <c r="F514" s="53">
        <f t="shared" si="1255"/>
        <v>5370.78</v>
      </c>
      <c r="G514" s="53">
        <f t="shared" si="1248"/>
        <v>0</v>
      </c>
      <c r="H514" s="53">
        <f t="shared" si="1249"/>
        <v>5370.78</v>
      </c>
      <c r="I514" s="53">
        <f>SUM(J514:K514)</f>
        <v>0</v>
      </c>
      <c r="J514" s="53">
        <v>0</v>
      </c>
      <c r="K514" s="53">
        <v>0</v>
      </c>
      <c r="L514" s="53">
        <f t="shared" ref="L514:L516" si="1256">SUM(M514:N514)</f>
        <v>5370.78</v>
      </c>
      <c r="M514" s="53">
        <v>0</v>
      </c>
      <c r="N514" s="53">
        <v>5370.78</v>
      </c>
      <c r="O514" s="53">
        <f>SUM(P514:Q514)</f>
        <v>0</v>
      </c>
      <c r="P514" s="53">
        <v>0</v>
      </c>
      <c r="Q514" s="53">
        <v>0</v>
      </c>
      <c r="R514" s="53">
        <f t="shared" ref="R514:R516" si="1257">SUM(S514:T514)</f>
        <v>0</v>
      </c>
      <c r="S514" s="53">
        <v>0</v>
      </c>
      <c r="T514" s="53">
        <v>0</v>
      </c>
      <c r="U514" s="53">
        <f t="shared" ref="U514:U516" si="1258">SUM(V514:W514)</f>
        <v>0</v>
      </c>
      <c r="V514" s="53">
        <v>0</v>
      </c>
      <c r="W514" s="53">
        <v>0</v>
      </c>
    </row>
    <row r="515" spans="1:23" ht="22.5" customHeight="1" x14ac:dyDescent="0.4">
      <c r="A515" s="110"/>
      <c r="B515" s="113"/>
      <c r="C515" s="113"/>
      <c r="D515" s="110"/>
      <c r="E515" s="58" t="s">
        <v>26</v>
      </c>
      <c r="F515" s="53">
        <f t="shared" ref="F515:F516" si="1259">I515+L515</f>
        <v>0</v>
      </c>
      <c r="G515" s="53">
        <f t="shared" ref="G515:G516" si="1260">J515+M515</f>
        <v>0</v>
      </c>
      <c r="H515" s="53">
        <f t="shared" ref="H515:H516" si="1261">K515+N515</f>
        <v>0</v>
      </c>
      <c r="I515" s="53">
        <f t="shared" ref="I515" si="1262">SUM(J515:K515)</f>
        <v>0</v>
      </c>
      <c r="J515" s="53">
        <v>0</v>
      </c>
      <c r="K515" s="53">
        <v>0</v>
      </c>
      <c r="L515" s="53">
        <f t="shared" si="1256"/>
        <v>0</v>
      </c>
      <c r="M515" s="53">
        <v>0</v>
      </c>
      <c r="N515" s="53">
        <v>0</v>
      </c>
      <c r="O515" s="53">
        <f t="shared" ref="O515:O516" si="1263">SUM(P515:Q515)</f>
        <v>0</v>
      </c>
      <c r="P515" s="53">
        <v>0</v>
      </c>
      <c r="Q515" s="53">
        <v>0</v>
      </c>
      <c r="R515" s="53">
        <f t="shared" si="1257"/>
        <v>0</v>
      </c>
      <c r="S515" s="53">
        <v>0</v>
      </c>
      <c r="T515" s="53">
        <v>0</v>
      </c>
      <c r="U515" s="53">
        <f t="shared" si="1258"/>
        <v>0</v>
      </c>
      <c r="V515" s="53">
        <v>0</v>
      </c>
      <c r="W515" s="53">
        <v>0</v>
      </c>
    </row>
    <row r="516" spans="1:23" ht="22.5" customHeight="1" x14ac:dyDescent="0.4">
      <c r="A516" s="111"/>
      <c r="B516" s="114"/>
      <c r="C516" s="114"/>
      <c r="D516" s="111"/>
      <c r="E516" s="58" t="s">
        <v>27</v>
      </c>
      <c r="F516" s="53">
        <f t="shared" si="1259"/>
        <v>2193.9899999999998</v>
      </c>
      <c r="G516" s="53">
        <f t="shared" si="1260"/>
        <v>0</v>
      </c>
      <c r="H516" s="53">
        <f t="shared" si="1261"/>
        <v>2193.9899999999998</v>
      </c>
      <c r="I516" s="53">
        <v>0</v>
      </c>
      <c r="J516" s="53">
        <v>0</v>
      </c>
      <c r="K516" s="53">
        <v>0</v>
      </c>
      <c r="L516" s="53">
        <f t="shared" si="1256"/>
        <v>2193.9899999999998</v>
      </c>
      <c r="M516" s="53">
        <v>0</v>
      </c>
      <c r="N516" s="53">
        <v>2193.9899999999998</v>
      </c>
      <c r="O516" s="53">
        <f t="shared" si="1263"/>
        <v>0</v>
      </c>
      <c r="P516" s="53">
        <v>0</v>
      </c>
      <c r="Q516" s="53">
        <v>0</v>
      </c>
      <c r="R516" s="53">
        <f t="shared" si="1257"/>
        <v>0</v>
      </c>
      <c r="S516" s="53">
        <v>0</v>
      </c>
      <c r="T516" s="53">
        <v>0</v>
      </c>
      <c r="U516" s="53">
        <f t="shared" si="1258"/>
        <v>0</v>
      </c>
      <c r="V516" s="53">
        <v>0</v>
      </c>
      <c r="W516" s="53">
        <v>0</v>
      </c>
    </row>
    <row r="517" spans="1:23" ht="20.25" customHeight="1" x14ac:dyDescent="0.4">
      <c r="A517" s="121" t="s">
        <v>313</v>
      </c>
      <c r="B517" s="122"/>
      <c r="C517" s="123"/>
      <c r="D517" s="117" t="s">
        <v>22</v>
      </c>
      <c r="E517" s="118"/>
      <c r="F517" s="53">
        <f>SUM(F518:F521)</f>
        <v>154390.79</v>
      </c>
      <c r="G517" s="53">
        <f t="shared" ref="G517:M517" si="1264">SUM(G518:G521)</f>
        <v>0</v>
      </c>
      <c r="H517" s="53">
        <f t="shared" si="1264"/>
        <v>154390.79</v>
      </c>
      <c r="I517" s="53">
        <f t="shared" si="1264"/>
        <v>67724.070000000007</v>
      </c>
      <c r="J517" s="53">
        <f t="shared" si="1264"/>
        <v>0</v>
      </c>
      <c r="K517" s="53">
        <f t="shared" si="1264"/>
        <v>67724.070000000007</v>
      </c>
      <c r="L517" s="53">
        <f t="shared" si="1264"/>
        <v>86666.72</v>
      </c>
      <c r="M517" s="53">
        <f t="shared" si="1264"/>
        <v>0</v>
      </c>
      <c r="N517" s="53">
        <f>SUM(N518:N521)</f>
        <v>86666.72</v>
      </c>
      <c r="O517" s="53">
        <f t="shared" ref="O517:W517" si="1265">SUM(O518:O521)</f>
        <v>0</v>
      </c>
      <c r="P517" s="53">
        <f t="shared" si="1265"/>
        <v>0</v>
      </c>
      <c r="Q517" s="53">
        <f t="shared" si="1265"/>
        <v>0</v>
      </c>
      <c r="R517" s="53">
        <f t="shared" si="1265"/>
        <v>0</v>
      </c>
      <c r="S517" s="53">
        <f t="shared" si="1265"/>
        <v>0</v>
      </c>
      <c r="T517" s="53">
        <f t="shared" si="1265"/>
        <v>0</v>
      </c>
      <c r="U517" s="53">
        <f t="shared" si="1265"/>
        <v>0</v>
      </c>
      <c r="V517" s="53">
        <f t="shared" si="1265"/>
        <v>0</v>
      </c>
      <c r="W517" s="53">
        <f t="shared" si="1265"/>
        <v>0</v>
      </c>
    </row>
    <row r="518" spans="1:23" ht="20.25" customHeight="1" x14ac:dyDescent="0.4">
      <c r="A518" s="124"/>
      <c r="B518" s="125"/>
      <c r="C518" s="126"/>
      <c r="D518" s="109" t="s">
        <v>23</v>
      </c>
      <c r="E518" s="58" t="s">
        <v>24</v>
      </c>
      <c r="F518" s="53">
        <f t="shared" ref="F518:M521" si="1266">F523+F528+F533+F538+F543+F548+F553+F558</f>
        <v>65611</v>
      </c>
      <c r="G518" s="53">
        <f t="shared" si="1266"/>
        <v>0</v>
      </c>
      <c r="H518" s="53">
        <f t="shared" si="1266"/>
        <v>65611</v>
      </c>
      <c r="I518" s="53">
        <f t="shared" si="1266"/>
        <v>28782</v>
      </c>
      <c r="J518" s="53">
        <f t="shared" si="1266"/>
        <v>0</v>
      </c>
      <c r="K518" s="53">
        <f t="shared" si="1266"/>
        <v>28782</v>
      </c>
      <c r="L518" s="53">
        <f t="shared" si="1266"/>
        <v>36829</v>
      </c>
      <c r="M518" s="53">
        <f t="shared" si="1266"/>
        <v>0</v>
      </c>
      <c r="N518" s="53">
        <f>N523+N528+N533+N538+N543+N548+N553+N558</f>
        <v>36829</v>
      </c>
      <c r="O518" s="53">
        <f t="shared" ref="O518:V518" si="1267">O523+O528+O533+O538+O543+O548+O558</f>
        <v>0</v>
      </c>
      <c r="P518" s="53">
        <f t="shared" si="1267"/>
        <v>0</v>
      </c>
      <c r="Q518" s="53">
        <f t="shared" si="1267"/>
        <v>0</v>
      </c>
      <c r="R518" s="53">
        <f t="shared" si="1267"/>
        <v>0</v>
      </c>
      <c r="S518" s="53">
        <f t="shared" si="1267"/>
        <v>0</v>
      </c>
      <c r="T518" s="53">
        <f t="shared" si="1267"/>
        <v>0</v>
      </c>
      <c r="U518" s="53">
        <f t="shared" si="1267"/>
        <v>0</v>
      </c>
      <c r="V518" s="53">
        <f t="shared" si="1267"/>
        <v>0</v>
      </c>
      <c r="W518" s="53">
        <f>W523+W528+W533+W538+W543+W548+W558</f>
        <v>0</v>
      </c>
    </row>
    <row r="519" spans="1:23" ht="20.25" customHeight="1" x14ac:dyDescent="0.4">
      <c r="A519" s="124"/>
      <c r="B519" s="125"/>
      <c r="C519" s="126"/>
      <c r="D519" s="110"/>
      <c r="E519" s="58" t="s">
        <v>25</v>
      </c>
      <c r="F519" s="53">
        <f t="shared" si="1266"/>
        <v>63038.020000000004</v>
      </c>
      <c r="G519" s="53">
        <f t="shared" si="1266"/>
        <v>0</v>
      </c>
      <c r="H519" s="53">
        <f t="shared" si="1266"/>
        <v>63038.020000000004</v>
      </c>
      <c r="I519" s="53">
        <f t="shared" si="1266"/>
        <v>27653.29</v>
      </c>
      <c r="J519" s="53">
        <f t="shared" si="1266"/>
        <v>0</v>
      </c>
      <c r="K519" s="53">
        <f t="shared" si="1266"/>
        <v>27653.29</v>
      </c>
      <c r="L519" s="53">
        <f t="shared" si="1266"/>
        <v>35384.729999999996</v>
      </c>
      <c r="M519" s="53">
        <f t="shared" si="1266"/>
        <v>0</v>
      </c>
      <c r="N519" s="53">
        <f t="shared" ref="N519:N521" si="1268">N524+N529+N534+N539+N544+N549+N554+N559</f>
        <v>35384.729999999996</v>
      </c>
      <c r="O519" s="53">
        <f t="shared" ref="O519:V521" si="1269">O524+O529+O534+O539+O544+O549+O559</f>
        <v>0</v>
      </c>
      <c r="P519" s="53">
        <f t="shared" si="1269"/>
        <v>0</v>
      </c>
      <c r="Q519" s="53">
        <f t="shared" si="1269"/>
        <v>0</v>
      </c>
      <c r="R519" s="53">
        <f t="shared" si="1269"/>
        <v>0</v>
      </c>
      <c r="S519" s="53">
        <f t="shared" si="1269"/>
        <v>0</v>
      </c>
      <c r="T519" s="53">
        <f t="shared" si="1269"/>
        <v>0</v>
      </c>
      <c r="U519" s="53">
        <f t="shared" si="1269"/>
        <v>0</v>
      </c>
      <c r="V519" s="53">
        <f t="shared" si="1269"/>
        <v>0</v>
      </c>
      <c r="W519" s="53">
        <f t="shared" ref="W519" si="1270">W524+W529+W534+W539+W544+W549+W559</f>
        <v>0</v>
      </c>
    </row>
    <row r="520" spans="1:23" ht="20.25" customHeight="1" x14ac:dyDescent="0.4">
      <c r="A520" s="124"/>
      <c r="B520" s="125"/>
      <c r="C520" s="126"/>
      <c r="D520" s="110"/>
      <c r="E520" s="58" t="s">
        <v>26</v>
      </c>
      <c r="F520" s="53">
        <f t="shared" si="1266"/>
        <v>0</v>
      </c>
      <c r="G520" s="53">
        <f t="shared" si="1266"/>
        <v>0</v>
      </c>
      <c r="H520" s="53">
        <f t="shared" si="1266"/>
        <v>0</v>
      </c>
      <c r="I520" s="53">
        <f t="shared" si="1266"/>
        <v>0</v>
      </c>
      <c r="J520" s="53">
        <f t="shared" si="1266"/>
        <v>0</v>
      </c>
      <c r="K520" s="53">
        <f t="shared" si="1266"/>
        <v>0</v>
      </c>
      <c r="L520" s="53">
        <f t="shared" si="1266"/>
        <v>0</v>
      </c>
      <c r="M520" s="53">
        <f t="shared" si="1266"/>
        <v>0</v>
      </c>
      <c r="N520" s="53">
        <f t="shared" si="1268"/>
        <v>0</v>
      </c>
      <c r="O520" s="53">
        <f t="shared" si="1269"/>
        <v>0</v>
      </c>
      <c r="P520" s="53">
        <f t="shared" si="1269"/>
        <v>0</v>
      </c>
      <c r="Q520" s="53">
        <f t="shared" si="1269"/>
        <v>0</v>
      </c>
      <c r="R520" s="53">
        <f t="shared" si="1269"/>
        <v>0</v>
      </c>
      <c r="S520" s="53">
        <f t="shared" si="1269"/>
        <v>0</v>
      </c>
      <c r="T520" s="53">
        <f t="shared" si="1269"/>
        <v>0</v>
      </c>
      <c r="U520" s="53">
        <f t="shared" si="1269"/>
        <v>0</v>
      </c>
      <c r="V520" s="53">
        <f t="shared" si="1269"/>
        <v>0</v>
      </c>
      <c r="W520" s="53">
        <f t="shared" ref="W520" si="1271">W525+W530+W535+W540+W545+W550+W560</f>
        <v>0</v>
      </c>
    </row>
    <row r="521" spans="1:23" ht="20.25" customHeight="1" x14ac:dyDescent="0.4">
      <c r="A521" s="127"/>
      <c r="B521" s="128"/>
      <c r="C521" s="129"/>
      <c r="D521" s="111"/>
      <c r="E521" s="58" t="s">
        <v>27</v>
      </c>
      <c r="F521" s="53">
        <f t="shared" si="1266"/>
        <v>25741.77</v>
      </c>
      <c r="G521" s="53">
        <f t="shared" si="1266"/>
        <v>0</v>
      </c>
      <c r="H521" s="53">
        <f t="shared" si="1266"/>
        <v>25741.77</v>
      </c>
      <c r="I521" s="53">
        <f t="shared" si="1266"/>
        <v>11288.78</v>
      </c>
      <c r="J521" s="53">
        <f t="shared" si="1266"/>
        <v>0</v>
      </c>
      <c r="K521" s="53">
        <f t="shared" si="1266"/>
        <v>11288.78</v>
      </c>
      <c r="L521" s="53">
        <f t="shared" si="1266"/>
        <v>14452.989999999998</v>
      </c>
      <c r="M521" s="53">
        <f t="shared" si="1266"/>
        <v>0</v>
      </c>
      <c r="N521" s="53">
        <f t="shared" si="1268"/>
        <v>14452.989999999998</v>
      </c>
      <c r="O521" s="53">
        <f t="shared" si="1269"/>
        <v>0</v>
      </c>
      <c r="P521" s="53">
        <f t="shared" si="1269"/>
        <v>0</v>
      </c>
      <c r="Q521" s="53">
        <f t="shared" si="1269"/>
        <v>0</v>
      </c>
      <c r="R521" s="53">
        <f t="shared" si="1269"/>
        <v>0</v>
      </c>
      <c r="S521" s="53">
        <f t="shared" si="1269"/>
        <v>0</v>
      </c>
      <c r="T521" s="53">
        <f t="shared" si="1269"/>
        <v>0</v>
      </c>
      <c r="U521" s="53">
        <f t="shared" si="1269"/>
        <v>0</v>
      </c>
      <c r="V521" s="53">
        <f t="shared" si="1269"/>
        <v>0</v>
      </c>
      <c r="W521" s="53">
        <f t="shared" ref="W521" si="1272">W526+W531+W536+W541+W546+W551+W561</f>
        <v>0</v>
      </c>
    </row>
    <row r="522" spans="1:23" ht="22.5" customHeight="1" x14ac:dyDescent="0.4">
      <c r="A522" s="109">
        <f>'Характеристика объектов'!A112</f>
        <v>87</v>
      </c>
      <c r="B522" s="112" t="str">
        <f>'Характеристика объектов'!B112</f>
        <v>Лисинское сельское поселение</v>
      </c>
      <c r="C522" s="112" t="str">
        <f>'Характеристика объектов'!C112</f>
        <v>Капитальный ремонт участков сетей водоснабжения п. Лисино-Корпус</v>
      </c>
      <c r="D522" s="117" t="s">
        <v>22</v>
      </c>
      <c r="E522" s="118"/>
      <c r="F522" s="53">
        <f>I522+L522+O522+R522+U522</f>
        <v>15723.869999999999</v>
      </c>
      <c r="G522" s="53">
        <f t="shared" ref="G522:G524" si="1273">J522+M522</f>
        <v>0</v>
      </c>
      <c r="H522" s="53">
        <f t="shared" ref="H522:H524" si="1274">K522+N522</f>
        <v>15723.869999999999</v>
      </c>
      <c r="I522" s="53">
        <f>SUM(I523:I526)</f>
        <v>15723.869999999999</v>
      </c>
      <c r="J522" s="53">
        <f t="shared" ref="J522:K522" si="1275">SUM(J523:J526)</f>
        <v>0</v>
      </c>
      <c r="K522" s="53">
        <f t="shared" si="1275"/>
        <v>15723.869999999999</v>
      </c>
      <c r="L522" s="53">
        <f>SUM(L523:L526)</f>
        <v>0</v>
      </c>
      <c r="M522" s="53">
        <f t="shared" ref="M522:N522" si="1276">SUM(M523:M526)</f>
        <v>0</v>
      </c>
      <c r="N522" s="53">
        <f t="shared" si="1276"/>
        <v>0</v>
      </c>
      <c r="O522" s="53">
        <f>SUM(O523:O526)</f>
        <v>0</v>
      </c>
      <c r="P522" s="53">
        <f t="shared" ref="P522" si="1277">SUM(P523:P526)</f>
        <v>0</v>
      </c>
      <c r="Q522" s="53">
        <f>SUM(Q523:Q526)</f>
        <v>0</v>
      </c>
      <c r="R522" s="53">
        <f>SUM(R523:R526)</f>
        <v>0</v>
      </c>
      <c r="S522" s="53">
        <f t="shared" ref="S522:T522" si="1278">SUM(S523:S526)</f>
        <v>0</v>
      </c>
      <c r="T522" s="53">
        <f t="shared" si="1278"/>
        <v>0</v>
      </c>
      <c r="U522" s="53">
        <f>SUM(U523:U526)</f>
        <v>0</v>
      </c>
      <c r="V522" s="53">
        <f>SUM(V523:V526)</f>
        <v>0</v>
      </c>
      <c r="W522" s="53">
        <f t="shared" ref="W522" si="1279">SUM(W523:W526)</f>
        <v>0</v>
      </c>
    </row>
    <row r="523" spans="1:23" ht="22.5" customHeight="1" x14ac:dyDescent="0.4">
      <c r="A523" s="110"/>
      <c r="B523" s="113"/>
      <c r="C523" s="113"/>
      <c r="D523" s="109" t="s">
        <v>23</v>
      </c>
      <c r="E523" s="58" t="s">
        <v>24</v>
      </c>
      <c r="F523" s="53">
        <f t="shared" ref="F523:F524" si="1280">I523+L523</f>
        <v>6682</v>
      </c>
      <c r="G523" s="53">
        <f t="shared" si="1273"/>
        <v>0</v>
      </c>
      <c r="H523" s="53">
        <f t="shared" si="1274"/>
        <v>6682</v>
      </c>
      <c r="I523" s="53">
        <f>SUM(J523:K523)</f>
        <v>6682</v>
      </c>
      <c r="J523" s="53">
        <v>0</v>
      </c>
      <c r="K523" s="53">
        <v>6682</v>
      </c>
      <c r="L523" s="53">
        <f>SUM(M523:N523)</f>
        <v>0</v>
      </c>
      <c r="M523" s="53">
        <v>0</v>
      </c>
      <c r="N523" s="53">
        <v>0</v>
      </c>
      <c r="O523" s="53">
        <f>SUM(P523:Q523)</f>
        <v>0</v>
      </c>
      <c r="P523" s="53">
        <v>0</v>
      </c>
      <c r="Q523" s="53">
        <v>0</v>
      </c>
      <c r="R523" s="53">
        <f>SUM(S523:T523)</f>
        <v>0</v>
      </c>
      <c r="S523" s="53">
        <v>0</v>
      </c>
      <c r="T523" s="53">
        <v>0</v>
      </c>
      <c r="U523" s="53">
        <f>SUM(V523:W523)</f>
        <v>0</v>
      </c>
      <c r="V523" s="53">
        <v>0</v>
      </c>
      <c r="W523" s="53">
        <v>0</v>
      </c>
    </row>
    <row r="524" spans="1:23" ht="22.5" customHeight="1" x14ac:dyDescent="0.4">
      <c r="A524" s="110"/>
      <c r="B524" s="113"/>
      <c r="C524" s="113"/>
      <c r="D524" s="110"/>
      <c r="E524" s="58" t="s">
        <v>25</v>
      </c>
      <c r="F524" s="53">
        <f t="shared" si="1280"/>
        <v>6419.96</v>
      </c>
      <c r="G524" s="53">
        <f t="shared" si="1273"/>
        <v>0</v>
      </c>
      <c r="H524" s="53">
        <f t="shared" si="1274"/>
        <v>6419.96</v>
      </c>
      <c r="I524" s="53">
        <f>SUM(J524:K524)</f>
        <v>6419.96</v>
      </c>
      <c r="J524" s="53">
        <v>0</v>
      </c>
      <c r="K524" s="53">
        <v>6419.96</v>
      </c>
      <c r="L524" s="53">
        <f t="shared" ref="L524:L525" si="1281">SUM(M524:N524)</f>
        <v>0</v>
      </c>
      <c r="M524" s="53">
        <v>0</v>
      </c>
      <c r="N524" s="53">
        <v>0</v>
      </c>
      <c r="O524" s="53">
        <f>SUM(P524:Q524)</f>
        <v>0</v>
      </c>
      <c r="P524" s="53">
        <v>0</v>
      </c>
      <c r="Q524" s="53">
        <v>0</v>
      </c>
      <c r="R524" s="53">
        <f t="shared" ref="R524:R526" si="1282">SUM(S524:T524)</f>
        <v>0</v>
      </c>
      <c r="S524" s="53">
        <v>0</v>
      </c>
      <c r="T524" s="53">
        <v>0</v>
      </c>
      <c r="U524" s="53">
        <f t="shared" ref="U524:U526" si="1283">SUM(V524:W524)</f>
        <v>0</v>
      </c>
      <c r="V524" s="53">
        <v>0</v>
      </c>
      <c r="W524" s="53">
        <v>0</v>
      </c>
    </row>
    <row r="525" spans="1:23" ht="22.5" customHeight="1" x14ac:dyDescent="0.4">
      <c r="A525" s="110"/>
      <c r="B525" s="113"/>
      <c r="C525" s="113"/>
      <c r="D525" s="110"/>
      <c r="E525" s="58" t="s">
        <v>26</v>
      </c>
      <c r="F525" s="53">
        <f t="shared" ref="F525:F526" si="1284">I525+L525</f>
        <v>0</v>
      </c>
      <c r="G525" s="53">
        <f t="shared" ref="G525:G526" si="1285">J525+M525</f>
        <v>0</v>
      </c>
      <c r="H525" s="53">
        <f t="shared" ref="H525:H526" si="1286">K525+N525</f>
        <v>0</v>
      </c>
      <c r="I525" s="53">
        <f t="shared" ref="I525:I526" si="1287">SUM(J525:K525)</f>
        <v>0</v>
      </c>
      <c r="J525" s="53">
        <v>0</v>
      </c>
      <c r="K525" s="53">
        <v>0</v>
      </c>
      <c r="L525" s="53">
        <f t="shared" si="1281"/>
        <v>0</v>
      </c>
      <c r="M525" s="53">
        <v>0</v>
      </c>
      <c r="N525" s="53">
        <v>0</v>
      </c>
      <c r="O525" s="53">
        <f t="shared" ref="O525:O526" si="1288">SUM(P525:Q525)</f>
        <v>0</v>
      </c>
      <c r="P525" s="53">
        <v>0</v>
      </c>
      <c r="Q525" s="53">
        <v>0</v>
      </c>
      <c r="R525" s="53">
        <f t="shared" si="1282"/>
        <v>0</v>
      </c>
      <c r="S525" s="53">
        <v>0</v>
      </c>
      <c r="T525" s="53">
        <v>0</v>
      </c>
      <c r="U525" s="53">
        <f t="shared" si="1283"/>
        <v>0</v>
      </c>
      <c r="V525" s="53">
        <v>0</v>
      </c>
      <c r="W525" s="53">
        <v>0</v>
      </c>
    </row>
    <row r="526" spans="1:23" ht="22.5" customHeight="1" x14ac:dyDescent="0.4">
      <c r="A526" s="111"/>
      <c r="B526" s="114"/>
      <c r="C526" s="114"/>
      <c r="D526" s="111"/>
      <c r="E526" s="58" t="s">
        <v>27</v>
      </c>
      <c r="F526" s="53">
        <f t="shared" si="1284"/>
        <v>2621.91</v>
      </c>
      <c r="G526" s="53">
        <f t="shared" si="1285"/>
        <v>0</v>
      </c>
      <c r="H526" s="53">
        <f t="shared" si="1286"/>
        <v>2621.91</v>
      </c>
      <c r="I526" s="53">
        <f t="shared" si="1287"/>
        <v>2621.91</v>
      </c>
      <c r="J526" s="53">
        <v>0</v>
      </c>
      <c r="K526" s="53">
        <v>2621.91</v>
      </c>
      <c r="L526" s="53">
        <v>0</v>
      </c>
      <c r="M526" s="53">
        <v>0</v>
      </c>
      <c r="N526" s="53">
        <v>0</v>
      </c>
      <c r="O526" s="53">
        <f t="shared" si="1288"/>
        <v>0</v>
      </c>
      <c r="P526" s="53">
        <v>0</v>
      </c>
      <c r="Q526" s="53">
        <v>0</v>
      </c>
      <c r="R526" s="53">
        <f t="shared" si="1282"/>
        <v>0</v>
      </c>
      <c r="S526" s="53">
        <v>0</v>
      </c>
      <c r="T526" s="53">
        <v>0</v>
      </c>
      <c r="U526" s="53">
        <f t="shared" si="1283"/>
        <v>0</v>
      </c>
      <c r="V526" s="53">
        <v>0</v>
      </c>
      <c r="W526" s="53">
        <v>0</v>
      </c>
    </row>
    <row r="527" spans="1:23" ht="22.5" customHeight="1" x14ac:dyDescent="0.4">
      <c r="A527" s="109">
        <f>'Характеристика объектов'!A113</f>
        <v>88</v>
      </c>
      <c r="B527" s="112" t="str">
        <f>'Характеристика объектов'!B113</f>
        <v>Лисинское сельское поселение</v>
      </c>
      <c r="C527" s="112" t="str">
        <f>'Характеристика объектов'!C113</f>
        <v xml:space="preserve">Капитальный ремонт водопровода 
п. Лисино-Корпус от АС 
от ул. Кравчинского, д. 5 до ул. Арнольда, 
д. 4 с переключением 5 абонентов </v>
      </c>
      <c r="D527" s="117" t="s">
        <v>22</v>
      </c>
      <c r="E527" s="118"/>
      <c r="F527" s="53">
        <f>I527+L527+O527+R527+U527</f>
        <v>12380.96</v>
      </c>
      <c r="G527" s="53">
        <f t="shared" ref="G527:G529" si="1289">J527+M527</f>
        <v>0</v>
      </c>
      <c r="H527" s="53">
        <f t="shared" ref="H527:H529" si="1290">K527+N527</f>
        <v>12380.96</v>
      </c>
      <c r="I527" s="53">
        <f>SUM(I528:I531)</f>
        <v>0</v>
      </c>
      <c r="J527" s="53">
        <f t="shared" ref="J527:K527" si="1291">SUM(J528:J531)</f>
        <v>0</v>
      </c>
      <c r="K527" s="53">
        <f t="shared" si="1291"/>
        <v>0</v>
      </c>
      <c r="L527" s="53">
        <f>SUM(L528:L531)</f>
        <v>12380.96</v>
      </c>
      <c r="M527" s="53">
        <f t="shared" ref="M527:N527" si="1292">SUM(M528:M531)</f>
        <v>0</v>
      </c>
      <c r="N527" s="53">
        <f t="shared" si="1292"/>
        <v>12380.96</v>
      </c>
      <c r="O527" s="53">
        <f>SUM(O528:O531)</f>
        <v>0</v>
      </c>
      <c r="P527" s="53">
        <f t="shared" ref="P527" si="1293">SUM(P528:P531)</f>
        <v>0</v>
      </c>
      <c r="Q527" s="53">
        <f>SUM(Q528:Q531)</f>
        <v>0</v>
      </c>
      <c r="R527" s="53">
        <f>SUM(R528:R531)</f>
        <v>0</v>
      </c>
      <c r="S527" s="53">
        <f t="shared" ref="S527:T527" si="1294">SUM(S528:S531)</f>
        <v>0</v>
      </c>
      <c r="T527" s="53">
        <f t="shared" si="1294"/>
        <v>0</v>
      </c>
      <c r="U527" s="53">
        <f>SUM(U528:U531)</f>
        <v>0</v>
      </c>
      <c r="V527" s="53">
        <f>SUM(V528:V531)</f>
        <v>0</v>
      </c>
      <c r="W527" s="53">
        <f t="shared" ref="W527" si="1295">SUM(W528:W531)</f>
        <v>0</v>
      </c>
    </row>
    <row r="528" spans="1:23" ht="22.5" customHeight="1" x14ac:dyDescent="0.4">
      <c r="A528" s="110"/>
      <c r="B528" s="113"/>
      <c r="C528" s="113"/>
      <c r="D528" s="109" t="s">
        <v>23</v>
      </c>
      <c r="E528" s="58" t="s">
        <v>24</v>
      </c>
      <c r="F528" s="53">
        <f t="shared" ref="F528:F529" si="1296">I528+L528</f>
        <v>5261</v>
      </c>
      <c r="G528" s="53">
        <f t="shared" si="1289"/>
        <v>0</v>
      </c>
      <c r="H528" s="53">
        <f t="shared" si="1290"/>
        <v>5261</v>
      </c>
      <c r="I528" s="53">
        <f>SUM(J528:K528)</f>
        <v>0</v>
      </c>
      <c r="J528" s="53">
        <v>0</v>
      </c>
      <c r="K528" s="53">
        <v>0</v>
      </c>
      <c r="L528" s="53">
        <f>SUM(M528:N528)</f>
        <v>5261</v>
      </c>
      <c r="M528" s="53">
        <v>0</v>
      </c>
      <c r="N528" s="53">
        <v>5261</v>
      </c>
      <c r="O528" s="53">
        <f>SUM(P528:Q528)</f>
        <v>0</v>
      </c>
      <c r="P528" s="53">
        <v>0</v>
      </c>
      <c r="Q528" s="53">
        <v>0</v>
      </c>
      <c r="R528" s="53">
        <f>SUM(S528:T528)</f>
        <v>0</v>
      </c>
      <c r="S528" s="53">
        <v>0</v>
      </c>
      <c r="T528" s="53">
        <v>0</v>
      </c>
      <c r="U528" s="53">
        <f>SUM(V528:W528)</f>
        <v>0</v>
      </c>
      <c r="V528" s="53">
        <v>0</v>
      </c>
      <c r="W528" s="53">
        <v>0</v>
      </c>
    </row>
    <row r="529" spans="1:23" ht="22.5" customHeight="1" x14ac:dyDescent="0.4">
      <c r="A529" s="110"/>
      <c r="B529" s="113"/>
      <c r="C529" s="113"/>
      <c r="D529" s="110"/>
      <c r="E529" s="58" t="s">
        <v>25</v>
      </c>
      <c r="F529" s="53">
        <f t="shared" si="1296"/>
        <v>5054.6899999999996</v>
      </c>
      <c r="G529" s="53">
        <f t="shared" si="1289"/>
        <v>0</v>
      </c>
      <c r="H529" s="53">
        <f t="shared" si="1290"/>
        <v>5054.6899999999996</v>
      </c>
      <c r="I529" s="53">
        <f>SUM(J529:K529)</f>
        <v>0</v>
      </c>
      <c r="J529" s="53">
        <v>0</v>
      </c>
      <c r="K529" s="53">
        <v>0</v>
      </c>
      <c r="L529" s="53">
        <f t="shared" ref="L529:L531" si="1297">SUM(M529:N529)</f>
        <v>5054.6899999999996</v>
      </c>
      <c r="M529" s="53">
        <v>0</v>
      </c>
      <c r="N529" s="53">
        <v>5054.6899999999996</v>
      </c>
      <c r="O529" s="53">
        <f>SUM(P529:Q529)</f>
        <v>0</v>
      </c>
      <c r="P529" s="53">
        <v>0</v>
      </c>
      <c r="Q529" s="53">
        <v>0</v>
      </c>
      <c r="R529" s="53">
        <f t="shared" ref="R529:R531" si="1298">SUM(S529:T529)</f>
        <v>0</v>
      </c>
      <c r="S529" s="53">
        <v>0</v>
      </c>
      <c r="T529" s="53">
        <v>0</v>
      </c>
      <c r="U529" s="53">
        <f t="shared" ref="U529:U531" si="1299">SUM(V529:W529)</f>
        <v>0</v>
      </c>
      <c r="V529" s="53">
        <v>0</v>
      </c>
      <c r="W529" s="53">
        <v>0</v>
      </c>
    </row>
    <row r="530" spans="1:23" ht="22.5" customHeight="1" x14ac:dyDescent="0.4">
      <c r="A530" s="110"/>
      <c r="B530" s="113"/>
      <c r="C530" s="113"/>
      <c r="D530" s="110"/>
      <c r="E530" s="58" t="s">
        <v>26</v>
      </c>
      <c r="F530" s="53">
        <f t="shared" ref="F530:F531" si="1300">I530+L530</f>
        <v>0</v>
      </c>
      <c r="G530" s="53">
        <f t="shared" ref="G530:G531" si="1301">J530+M530</f>
        <v>0</v>
      </c>
      <c r="H530" s="53">
        <f t="shared" ref="H530:H531" si="1302">K530+N530</f>
        <v>0</v>
      </c>
      <c r="I530" s="53">
        <f t="shared" ref="I530" si="1303">SUM(J530:K530)</f>
        <v>0</v>
      </c>
      <c r="J530" s="53">
        <v>0</v>
      </c>
      <c r="K530" s="53">
        <v>0</v>
      </c>
      <c r="L530" s="53">
        <f t="shared" si="1297"/>
        <v>0</v>
      </c>
      <c r="M530" s="53">
        <v>0</v>
      </c>
      <c r="N530" s="53">
        <v>0</v>
      </c>
      <c r="O530" s="53">
        <f t="shared" ref="O530:O531" si="1304">SUM(P530:Q530)</f>
        <v>0</v>
      </c>
      <c r="P530" s="53">
        <v>0</v>
      </c>
      <c r="Q530" s="53">
        <v>0</v>
      </c>
      <c r="R530" s="53">
        <f t="shared" si="1298"/>
        <v>0</v>
      </c>
      <c r="S530" s="53">
        <v>0</v>
      </c>
      <c r="T530" s="53">
        <v>0</v>
      </c>
      <c r="U530" s="53">
        <f t="shared" si="1299"/>
        <v>0</v>
      </c>
      <c r="V530" s="53">
        <v>0</v>
      </c>
      <c r="W530" s="53">
        <v>0</v>
      </c>
    </row>
    <row r="531" spans="1:23" ht="22.5" customHeight="1" x14ac:dyDescent="0.4">
      <c r="A531" s="111"/>
      <c r="B531" s="114"/>
      <c r="C531" s="114"/>
      <c r="D531" s="111"/>
      <c r="E531" s="58" t="s">
        <v>27</v>
      </c>
      <c r="F531" s="53">
        <f t="shared" si="1300"/>
        <v>2065.27</v>
      </c>
      <c r="G531" s="53">
        <f t="shared" si="1301"/>
        <v>0</v>
      </c>
      <c r="H531" s="53">
        <f t="shared" si="1302"/>
        <v>2065.27</v>
      </c>
      <c r="I531" s="53">
        <v>0</v>
      </c>
      <c r="J531" s="53">
        <v>0</v>
      </c>
      <c r="K531" s="53">
        <v>0</v>
      </c>
      <c r="L531" s="53">
        <f t="shared" si="1297"/>
        <v>2065.27</v>
      </c>
      <c r="M531" s="53">
        <v>0</v>
      </c>
      <c r="N531" s="53">
        <v>2065.27</v>
      </c>
      <c r="O531" s="53">
        <f t="shared" si="1304"/>
        <v>0</v>
      </c>
      <c r="P531" s="53">
        <v>0</v>
      </c>
      <c r="Q531" s="53">
        <v>0</v>
      </c>
      <c r="R531" s="53">
        <f t="shared" si="1298"/>
        <v>0</v>
      </c>
      <c r="S531" s="53">
        <v>0</v>
      </c>
      <c r="T531" s="53">
        <v>0</v>
      </c>
      <c r="U531" s="53">
        <f t="shared" si="1299"/>
        <v>0</v>
      </c>
      <c r="V531" s="53">
        <v>0</v>
      </c>
      <c r="W531" s="53">
        <v>0</v>
      </c>
    </row>
    <row r="532" spans="1:23" ht="22.5" customHeight="1" x14ac:dyDescent="0.4">
      <c r="A532" s="109">
        <f>'Характеристика объектов'!A114</f>
        <v>89</v>
      </c>
      <c r="B532" s="112" t="str">
        <f>'Характеристика объектов'!B114</f>
        <v>Любанское сельское поселение</v>
      </c>
      <c r="C532" s="112" t="str">
        <f>'Характеристика объектов'!C114</f>
        <v xml:space="preserve">Капитальный ремонт водопровода 
п. Сельцо от МКД №13 до КОС, от АС 
№ 5 и АС № 6 до ПНС 2-го подъема 
д. 23, д. 24 и от АС № 1
до магистрального трубопровода, 
от ПНС 2-го подъема до МКД № 23 
и № 24 </v>
      </c>
      <c r="D532" s="117" t="s">
        <v>22</v>
      </c>
      <c r="E532" s="118"/>
      <c r="F532" s="53">
        <f>I532+L532+O532+R532+U532</f>
        <v>52000.200000000004</v>
      </c>
      <c r="G532" s="53">
        <f t="shared" ref="G532:G534" si="1305">J532+M532</f>
        <v>0</v>
      </c>
      <c r="H532" s="53">
        <f t="shared" ref="H532:H534" si="1306">K532+N532</f>
        <v>52000.200000000004</v>
      </c>
      <c r="I532" s="53">
        <f>SUM(I533:I536)</f>
        <v>52000.200000000004</v>
      </c>
      <c r="J532" s="53">
        <f t="shared" ref="J532:K532" si="1307">SUM(J533:J536)</f>
        <v>0</v>
      </c>
      <c r="K532" s="53">
        <f t="shared" si="1307"/>
        <v>52000.200000000004</v>
      </c>
      <c r="L532" s="53">
        <f>SUM(L533:L536)</f>
        <v>0</v>
      </c>
      <c r="M532" s="53">
        <f t="shared" ref="M532:N532" si="1308">SUM(M533:M536)</f>
        <v>0</v>
      </c>
      <c r="N532" s="53">
        <f t="shared" si="1308"/>
        <v>0</v>
      </c>
      <c r="O532" s="53">
        <f>SUM(O533:O536)</f>
        <v>0</v>
      </c>
      <c r="P532" s="53">
        <f t="shared" ref="P532" si="1309">SUM(P533:P536)</f>
        <v>0</v>
      </c>
      <c r="Q532" s="53">
        <f>SUM(Q533:Q536)</f>
        <v>0</v>
      </c>
      <c r="R532" s="53">
        <f>SUM(R533:R536)</f>
        <v>0</v>
      </c>
      <c r="S532" s="53">
        <f t="shared" ref="S532:T532" si="1310">SUM(S533:S536)</f>
        <v>0</v>
      </c>
      <c r="T532" s="53">
        <f t="shared" si="1310"/>
        <v>0</v>
      </c>
      <c r="U532" s="53">
        <f>SUM(U533:U536)</f>
        <v>0</v>
      </c>
      <c r="V532" s="53">
        <f>SUM(V533:V536)</f>
        <v>0</v>
      </c>
      <c r="W532" s="53">
        <f t="shared" ref="W532" si="1311">SUM(W533:W536)</f>
        <v>0</v>
      </c>
    </row>
    <row r="533" spans="1:23" ht="22.5" customHeight="1" x14ac:dyDescent="0.4">
      <c r="A533" s="110"/>
      <c r="B533" s="113"/>
      <c r="C533" s="113"/>
      <c r="D533" s="109" t="s">
        <v>23</v>
      </c>
      <c r="E533" s="58" t="s">
        <v>24</v>
      </c>
      <c r="F533" s="53">
        <f t="shared" ref="F533:F534" si="1312">I533+L533</f>
        <v>22100</v>
      </c>
      <c r="G533" s="53">
        <f t="shared" si="1305"/>
        <v>0</v>
      </c>
      <c r="H533" s="53">
        <f t="shared" si="1306"/>
        <v>22100</v>
      </c>
      <c r="I533" s="53">
        <f>SUM(J533:K533)</f>
        <v>22100</v>
      </c>
      <c r="J533" s="53">
        <v>0</v>
      </c>
      <c r="K533" s="53">
        <v>22100</v>
      </c>
      <c r="L533" s="53">
        <f>SUM(M533:N533)</f>
        <v>0</v>
      </c>
      <c r="M533" s="53">
        <v>0</v>
      </c>
      <c r="N533" s="53"/>
      <c r="O533" s="53">
        <f>SUM(P533:Q533)</f>
        <v>0</v>
      </c>
      <c r="P533" s="53">
        <v>0</v>
      </c>
      <c r="Q533" s="53">
        <v>0</v>
      </c>
      <c r="R533" s="53">
        <f>SUM(S533:T533)</f>
        <v>0</v>
      </c>
      <c r="S533" s="53">
        <v>0</v>
      </c>
      <c r="T533" s="53">
        <v>0</v>
      </c>
      <c r="U533" s="53">
        <f>SUM(V533:W533)</f>
        <v>0</v>
      </c>
      <c r="V533" s="53">
        <v>0</v>
      </c>
      <c r="W533" s="53">
        <v>0</v>
      </c>
    </row>
    <row r="534" spans="1:23" ht="22.5" customHeight="1" x14ac:dyDescent="0.4">
      <c r="A534" s="110"/>
      <c r="B534" s="113"/>
      <c r="C534" s="113"/>
      <c r="D534" s="110"/>
      <c r="E534" s="58" t="s">
        <v>25</v>
      </c>
      <c r="F534" s="53">
        <f t="shared" si="1312"/>
        <v>21233.33</v>
      </c>
      <c r="G534" s="53">
        <f t="shared" si="1305"/>
        <v>0</v>
      </c>
      <c r="H534" s="53">
        <f t="shared" si="1306"/>
        <v>21233.33</v>
      </c>
      <c r="I534" s="53">
        <f>SUM(J534:K534)</f>
        <v>21233.33</v>
      </c>
      <c r="J534" s="53">
        <v>0</v>
      </c>
      <c r="K534" s="53">
        <v>21233.33</v>
      </c>
      <c r="L534" s="53">
        <f t="shared" ref="L534:L535" si="1313">SUM(M534:N534)</f>
        <v>0</v>
      </c>
      <c r="M534" s="53">
        <v>0</v>
      </c>
      <c r="N534" s="53"/>
      <c r="O534" s="53">
        <f>SUM(P534:Q534)</f>
        <v>0</v>
      </c>
      <c r="P534" s="53">
        <v>0</v>
      </c>
      <c r="Q534" s="53">
        <v>0</v>
      </c>
      <c r="R534" s="53">
        <f t="shared" ref="R534:R536" si="1314">SUM(S534:T534)</f>
        <v>0</v>
      </c>
      <c r="S534" s="53">
        <v>0</v>
      </c>
      <c r="T534" s="53">
        <v>0</v>
      </c>
      <c r="U534" s="53">
        <f t="shared" ref="U534:U536" si="1315">SUM(V534:W534)</f>
        <v>0</v>
      </c>
      <c r="V534" s="53">
        <v>0</v>
      </c>
      <c r="W534" s="53">
        <v>0</v>
      </c>
    </row>
    <row r="535" spans="1:23" ht="22.5" customHeight="1" x14ac:dyDescent="0.4">
      <c r="A535" s="110"/>
      <c r="B535" s="113"/>
      <c r="C535" s="113"/>
      <c r="D535" s="110"/>
      <c r="E535" s="58" t="s">
        <v>26</v>
      </c>
      <c r="F535" s="53">
        <f t="shared" ref="F535:F536" si="1316">I535+L535</f>
        <v>0</v>
      </c>
      <c r="G535" s="53">
        <f t="shared" ref="G535:G536" si="1317">J535+M535</f>
        <v>0</v>
      </c>
      <c r="H535" s="53">
        <f t="shared" ref="H535:H536" si="1318">K535+N535</f>
        <v>0</v>
      </c>
      <c r="I535" s="53">
        <f t="shared" ref="I535:I536" si="1319">SUM(J535:K535)</f>
        <v>0</v>
      </c>
      <c r="J535" s="53">
        <v>0</v>
      </c>
      <c r="K535" s="53">
        <v>0</v>
      </c>
      <c r="L535" s="53">
        <f t="shared" si="1313"/>
        <v>0</v>
      </c>
      <c r="M535" s="53">
        <v>0</v>
      </c>
      <c r="N535" s="53">
        <v>0</v>
      </c>
      <c r="O535" s="53">
        <f t="shared" ref="O535:O536" si="1320">SUM(P535:Q535)</f>
        <v>0</v>
      </c>
      <c r="P535" s="53">
        <v>0</v>
      </c>
      <c r="Q535" s="53">
        <v>0</v>
      </c>
      <c r="R535" s="53">
        <f t="shared" si="1314"/>
        <v>0</v>
      </c>
      <c r="S535" s="53">
        <v>0</v>
      </c>
      <c r="T535" s="53">
        <v>0</v>
      </c>
      <c r="U535" s="53">
        <f t="shared" si="1315"/>
        <v>0</v>
      </c>
      <c r="V535" s="53">
        <v>0</v>
      </c>
      <c r="W535" s="53">
        <v>0</v>
      </c>
    </row>
    <row r="536" spans="1:23" ht="22.5" customHeight="1" x14ac:dyDescent="0.4">
      <c r="A536" s="111"/>
      <c r="B536" s="114"/>
      <c r="C536" s="114"/>
      <c r="D536" s="111"/>
      <c r="E536" s="58" t="s">
        <v>27</v>
      </c>
      <c r="F536" s="53">
        <f t="shared" si="1316"/>
        <v>8666.8700000000008</v>
      </c>
      <c r="G536" s="53">
        <f t="shared" si="1317"/>
        <v>0</v>
      </c>
      <c r="H536" s="53">
        <f t="shared" si="1318"/>
        <v>8666.8700000000008</v>
      </c>
      <c r="I536" s="53">
        <f t="shared" si="1319"/>
        <v>8666.8700000000008</v>
      </c>
      <c r="J536" s="53">
        <v>0</v>
      </c>
      <c r="K536" s="53">
        <v>8666.8700000000008</v>
      </c>
      <c r="L536" s="53">
        <v>0</v>
      </c>
      <c r="M536" s="53">
        <v>0</v>
      </c>
      <c r="N536" s="53">
        <v>0</v>
      </c>
      <c r="O536" s="53">
        <f t="shared" si="1320"/>
        <v>0</v>
      </c>
      <c r="P536" s="53">
        <v>0</v>
      </c>
      <c r="Q536" s="53">
        <v>0</v>
      </c>
      <c r="R536" s="53">
        <f t="shared" si="1314"/>
        <v>0</v>
      </c>
      <c r="S536" s="53">
        <v>0</v>
      </c>
      <c r="T536" s="53">
        <v>0</v>
      </c>
      <c r="U536" s="53">
        <f t="shared" si="1315"/>
        <v>0</v>
      </c>
      <c r="V536" s="53">
        <v>0</v>
      </c>
      <c r="W536" s="53">
        <v>0</v>
      </c>
    </row>
    <row r="537" spans="1:23" ht="22.5" customHeight="1" x14ac:dyDescent="0.4">
      <c r="A537" s="109">
        <f>'Характеристика объектов'!A115</f>
        <v>90</v>
      </c>
      <c r="B537" s="112" t="str">
        <f>'Характеристика объектов'!B115</f>
        <v>Любанское сельское поселение</v>
      </c>
      <c r="C537" s="112" t="str">
        <f>'Характеристика объектов'!C115</f>
        <v xml:space="preserve">Капитальный ремонт водопровода 
д. Коркино от АС № 5 до ул. Центральная </v>
      </c>
      <c r="D537" s="117" t="s">
        <v>22</v>
      </c>
      <c r="E537" s="118"/>
      <c r="F537" s="53">
        <f>I537+L537+O537+R537+U537</f>
        <v>20119.059999999998</v>
      </c>
      <c r="G537" s="53">
        <f t="shared" ref="G537:G539" si="1321">J537+M537</f>
        <v>0</v>
      </c>
      <c r="H537" s="53">
        <f t="shared" ref="H537:H539" si="1322">K537+N537</f>
        <v>20119.059999999998</v>
      </c>
      <c r="I537" s="53">
        <f>SUM(I538:I541)</f>
        <v>0</v>
      </c>
      <c r="J537" s="53">
        <f t="shared" ref="J537:K537" si="1323">SUM(J538:J541)</f>
        <v>0</v>
      </c>
      <c r="K537" s="53">
        <f t="shared" si="1323"/>
        <v>0</v>
      </c>
      <c r="L537" s="53">
        <f>SUM(L538:L541)</f>
        <v>20119.059999999998</v>
      </c>
      <c r="M537" s="53">
        <f t="shared" ref="M537:N537" si="1324">SUM(M538:M541)</f>
        <v>0</v>
      </c>
      <c r="N537" s="53">
        <f t="shared" si="1324"/>
        <v>20119.059999999998</v>
      </c>
      <c r="O537" s="53">
        <f>SUM(O538:O541)</f>
        <v>0</v>
      </c>
      <c r="P537" s="53">
        <f t="shared" ref="P537" si="1325">SUM(P538:P541)</f>
        <v>0</v>
      </c>
      <c r="Q537" s="53">
        <f>SUM(Q538:Q541)</f>
        <v>0</v>
      </c>
      <c r="R537" s="53">
        <f>SUM(R538:R541)</f>
        <v>0</v>
      </c>
      <c r="S537" s="53">
        <f t="shared" ref="S537:T537" si="1326">SUM(S538:S541)</f>
        <v>0</v>
      </c>
      <c r="T537" s="53">
        <f t="shared" si="1326"/>
        <v>0</v>
      </c>
      <c r="U537" s="53">
        <f>SUM(U538:U541)</f>
        <v>0</v>
      </c>
      <c r="V537" s="53">
        <f>SUM(V538:V541)</f>
        <v>0</v>
      </c>
      <c r="W537" s="53">
        <f t="shared" ref="W537" si="1327">SUM(W538:W541)</f>
        <v>0</v>
      </c>
    </row>
    <row r="538" spans="1:23" ht="22.5" customHeight="1" x14ac:dyDescent="0.4">
      <c r="A538" s="110"/>
      <c r="B538" s="113"/>
      <c r="C538" s="113"/>
      <c r="D538" s="109" t="s">
        <v>23</v>
      </c>
      <c r="E538" s="58" t="s">
        <v>24</v>
      </c>
      <c r="F538" s="53">
        <f t="shared" ref="F538:F539" si="1328">I538+L538</f>
        <v>8550</v>
      </c>
      <c r="G538" s="53">
        <f t="shared" si="1321"/>
        <v>0</v>
      </c>
      <c r="H538" s="53">
        <f t="shared" si="1322"/>
        <v>8550</v>
      </c>
      <c r="I538" s="53">
        <f>SUM(J538:K538)</f>
        <v>0</v>
      </c>
      <c r="J538" s="53">
        <v>0</v>
      </c>
      <c r="K538" s="53">
        <v>0</v>
      </c>
      <c r="L538" s="53">
        <f>SUM(M538:N538)</f>
        <v>8550</v>
      </c>
      <c r="M538" s="53">
        <v>0</v>
      </c>
      <c r="N538" s="53">
        <v>8550</v>
      </c>
      <c r="O538" s="53">
        <f>SUM(P538:Q538)</f>
        <v>0</v>
      </c>
      <c r="P538" s="53">
        <v>0</v>
      </c>
      <c r="Q538" s="53">
        <v>0</v>
      </c>
      <c r="R538" s="53">
        <f>SUM(S538:T538)</f>
        <v>0</v>
      </c>
      <c r="S538" s="53">
        <v>0</v>
      </c>
      <c r="T538" s="53">
        <v>0</v>
      </c>
      <c r="U538" s="53">
        <f>SUM(V538:W538)</f>
        <v>0</v>
      </c>
      <c r="V538" s="53">
        <v>0</v>
      </c>
      <c r="W538" s="53">
        <v>0</v>
      </c>
    </row>
    <row r="539" spans="1:23" ht="22.5" customHeight="1" x14ac:dyDescent="0.4">
      <c r="A539" s="110"/>
      <c r="B539" s="113"/>
      <c r="C539" s="113"/>
      <c r="D539" s="110"/>
      <c r="E539" s="58" t="s">
        <v>25</v>
      </c>
      <c r="F539" s="53">
        <f t="shared" si="1328"/>
        <v>8214.7099999999991</v>
      </c>
      <c r="G539" s="53">
        <f t="shared" si="1321"/>
        <v>0</v>
      </c>
      <c r="H539" s="53">
        <f t="shared" si="1322"/>
        <v>8214.7099999999991</v>
      </c>
      <c r="I539" s="53">
        <f>SUM(J539:K539)</f>
        <v>0</v>
      </c>
      <c r="J539" s="53">
        <v>0</v>
      </c>
      <c r="K539" s="53">
        <v>0</v>
      </c>
      <c r="L539" s="53">
        <f t="shared" ref="L539:L541" si="1329">SUM(M539:N539)</f>
        <v>8214.7099999999991</v>
      </c>
      <c r="M539" s="53">
        <v>0</v>
      </c>
      <c r="N539" s="53">
        <v>8214.7099999999991</v>
      </c>
      <c r="O539" s="53">
        <f>SUM(P539:Q539)</f>
        <v>0</v>
      </c>
      <c r="P539" s="53">
        <v>0</v>
      </c>
      <c r="Q539" s="53">
        <v>0</v>
      </c>
      <c r="R539" s="53">
        <f t="shared" ref="R539:R541" si="1330">SUM(S539:T539)</f>
        <v>0</v>
      </c>
      <c r="S539" s="53">
        <v>0</v>
      </c>
      <c r="T539" s="53">
        <v>0</v>
      </c>
      <c r="U539" s="53">
        <f t="shared" ref="U539:U541" si="1331">SUM(V539:W539)</f>
        <v>0</v>
      </c>
      <c r="V539" s="53">
        <v>0</v>
      </c>
      <c r="W539" s="53">
        <v>0</v>
      </c>
    </row>
    <row r="540" spans="1:23" ht="22.5" customHeight="1" x14ac:dyDescent="0.4">
      <c r="A540" s="110"/>
      <c r="B540" s="113"/>
      <c r="C540" s="113"/>
      <c r="D540" s="110"/>
      <c r="E540" s="58" t="s">
        <v>26</v>
      </c>
      <c r="F540" s="53">
        <f t="shared" ref="F540:F541" si="1332">I540+L540</f>
        <v>0</v>
      </c>
      <c r="G540" s="53">
        <f t="shared" ref="G540:G544" si="1333">J540+M540</f>
        <v>0</v>
      </c>
      <c r="H540" s="53">
        <f t="shared" ref="H540:H544" si="1334">K540+N540</f>
        <v>0</v>
      </c>
      <c r="I540" s="53">
        <f t="shared" ref="I540" si="1335">SUM(J540:K540)</f>
        <v>0</v>
      </c>
      <c r="J540" s="53">
        <v>0</v>
      </c>
      <c r="K540" s="53">
        <v>0</v>
      </c>
      <c r="L540" s="53">
        <f t="shared" si="1329"/>
        <v>0</v>
      </c>
      <c r="M540" s="53">
        <v>0</v>
      </c>
      <c r="N540" s="53">
        <v>0</v>
      </c>
      <c r="O540" s="53">
        <f t="shared" ref="O540:O541" si="1336">SUM(P540:Q540)</f>
        <v>0</v>
      </c>
      <c r="P540" s="53">
        <v>0</v>
      </c>
      <c r="Q540" s="53">
        <v>0</v>
      </c>
      <c r="R540" s="53">
        <f t="shared" si="1330"/>
        <v>0</v>
      </c>
      <c r="S540" s="53">
        <v>0</v>
      </c>
      <c r="T540" s="53">
        <v>0</v>
      </c>
      <c r="U540" s="53">
        <f t="shared" si="1331"/>
        <v>0</v>
      </c>
      <c r="V540" s="53">
        <v>0</v>
      </c>
      <c r="W540" s="53">
        <v>0</v>
      </c>
    </row>
    <row r="541" spans="1:23" ht="22.5" customHeight="1" x14ac:dyDescent="0.4">
      <c r="A541" s="111"/>
      <c r="B541" s="114"/>
      <c r="C541" s="114"/>
      <c r="D541" s="111"/>
      <c r="E541" s="58" t="s">
        <v>27</v>
      </c>
      <c r="F541" s="53">
        <f t="shared" si="1332"/>
        <v>3354.35</v>
      </c>
      <c r="G541" s="53">
        <f t="shared" si="1333"/>
        <v>0</v>
      </c>
      <c r="H541" s="53">
        <f t="shared" si="1334"/>
        <v>3354.35</v>
      </c>
      <c r="I541" s="53">
        <v>0</v>
      </c>
      <c r="J541" s="53">
        <v>0</v>
      </c>
      <c r="K541" s="53">
        <v>0</v>
      </c>
      <c r="L541" s="53">
        <f t="shared" si="1329"/>
        <v>3354.35</v>
      </c>
      <c r="M541" s="53">
        <v>0</v>
      </c>
      <c r="N541" s="53">
        <v>3354.35</v>
      </c>
      <c r="O541" s="53">
        <f t="shared" si="1336"/>
        <v>0</v>
      </c>
      <c r="P541" s="53">
        <v>0</v>
      </c>
      <c r="Q541" s="53">
        <v>0</v>
      </c>
      <c r="R541" s="53">
        <f t="shared" si="1330"/>
        <v>0</v>
      </c>
      <c r="S541" s="53">
        <v>0</v>
      </c>
      <c r="T541" s="53">
        <v>0</v>
      </c>
      <c r="U541" s="53">
        <f t="shared" si="1331"/>
        <v>0</v>
      </c>
      <c r="V541" s="53">
        <v>0</v>
      </c>
      <c r="W541" s="53">
        <v>0</v>
      </c>
    </row>
    <row r="542" spans="1:23" ht="22.5" customHeight="1" x14ac:dyDescent="0.4">
      <c r="A542" s="109">
        <f>'Характеристика объектов'!A116</f>
        <v>91</v>
      </c>
      <c r="B542" s="112" t="str">
        <f>'Характеристика объектов'!B116</f>
        <v>Тельмановское сельское поселение</v>
      </c>
      <c r="C542" s="112" t="str">
        <f>'Характеристика объектов'!C116</f>
        <v xml:space="preserve">Капитальный ремонт водопровода 
от ООО "Интерформ" (М11) 
в п. Войскорово до д. Ям-Ижора, 
ул. Ленинградская   </v>
      </c>
      <c r="D542" s="117" t="s">
        <v>22</v>
      </c>
      <c r="E542" s="118"/>
      <c r="F542" s="53">
        <f>I542+L542+O542+R542+U542</f>
        <v>15476.2</v>
      </c>
      <c r="G542" s="53">
        <f t="shared" si="1333"/>
        <v>0</v>
      </c>
      <c r="H542" s="53">
        <f t="shared" si="1334"/>
        <v>15476.2</v>
      </c>
      <c r="I542" s="53">
        <f>SUM(I543:I546)</f>
        <v>0</v>
      </c>
      <c r="J542" s="53">
        <f t="shared" ref="J542:K542" si="1337">SUM(J543:J546)</f>
        <v>0</v>
      </c>
      <c r="K542" s="53">
        <f t="shared" si="1337"/>
        <v>0</v>
      </c>
      <c r="L542" s="53">
        <f>SUM(L543:L546)</f>
        <v>15476.2</v>
      </c>
      <c r="M542" s="53">
        <f t="shared" ref="M542:N542" si="1338">SUM(M543:M546)</f>
        <v>0</v>
      </c>
      <c r="N542" s="53">
        <f t="shared" si="1338"/>
        <v>15476.2</v>
      </c>
      <c r="O542" s="53">
        <f>SUM(O543:O546)</f>
        <v>0</v>
      </c>
      <c r="P542" s="53">
        <f t="shared" ref="P542" si="1339">SUM(P543:P546)</f>
        <v>0</v>
      </c>
      <c r="Q542" s="53">
        <f>SUM(Q543:Q546)</f>
        <v>0</v>
      </c>
      <c r="R542" s="53">
        <f>SUM(R543:R546)</f>
        <v>0</v>
      </c>
      <c r="S542" s="53">
        <f t="shared" ref="S542:T542" si="1340">SUM(S543:S546)</f>
        <v>0</v>
      </c>
      <c r="T542" s="53">
        <f t="shared" si="1340"/>
        <v>0</v>
      </c>
      <c r="U542" s="53">
        <f>SUM(U543:U546)</f>
        <v>0</v>
      </c>
      <c r="V542" s="53">
        <f>SUM(V543:V546)</f>
        <v>0</v>
      </c>
      <c r="W542" s="53">
        <f t="shared" ref="W542" si="1341">SUM(W543:W546)</f>
        <v>0</v>
      </c>
    </row>
    <row r="543" spans="1:23" ht="22.5" customHeight="1" x14ac:dyDescent="0.4">
      <c r="A543" s="110"/>
      <c r="B543" s="113"/>
      <c r="C543" s="113"/>
      <c r="D543" s="109" t="s">
        <v>23</v>
      </c>
      <c r="E543" s="58" t="s">
        <v>24</v>
      </c>
      <c r="F543" s="53">
        <f t="shared" ref="F543:F546" si="1342">I543+L543</f>
        <v>6577</v>
      </c>
      <c r="G543" s="53">
        <f t="shared" si="1333"/>
        <v>0</v>
      </c>
      <c r="H543" s="53">
        <f t="shared" si="1334"/>
        <v>6577</v>
      </c>
      <c r="I543" s="53">
        <f>SUM(J543:K543)</f>
        <v>0</v>
      </c>
      <c r="J543" s="53">
        <v>0</v>
      </c>
      <c r="K543" s="53">
        <v>0</v>
      </c>
      <c r="L543" s="53">
        <f>SUM(M543:N543)</f>
        <v>6577</v>
      </c>
      <c r="M543" s="53">
        <v>0</v>
      </c>
      <c r="N543" s="53">
        <v>6577</v>
      </c>
      <c r="O543" s="53">
        <f>SUM(P543:Q543)</f>
        <v>0</v>
      </c>
      <c r="P543" s="53">
        <v>0</v>
      </c>
      <c r="Q543" s="53">
        <v>0</v>
      </c>
      <c r="R543" s="53">
        <f>SUM(S543:T543)</f>
        <v>0</v>
      </c>
      <c r="S543" s="53">
        <v>0</v>
      </c>
      <c r="T543" s="53">
        <v>0</v>
      </c>
      <c r="U543" s="53">
        <f>SUM(V543:W543)</f>
        <v>0</v>
      </c>
      <c r="V543" s="53">
        <v>0</v>
      </c>
      <c r="W543" s="53">
        <v>0</v>
      </c>
    </row>
    <row r="544" spans="1:23" ht="22.5" customHeight="1" x14ac:dyDescent="0.4">
      <c r="A544" s="110"/>
      <c r="B544" s="113"/>
      <c r="C544" s="113"/>
      <c r="D544" s="110"/>
      <c r="E544" s="58" t="s">
        <v>25</v>
      </c>
      <c r="F544" s="53">
        <f t="shared" si="1342"/>
        <v>6319.08</v>
      </c>
      <c r="G544" s="53">
        <f t="shared" si="1333"/>
        <v>0</v>
      </c>
      <c r="H544" s="53">
        <f t="shared" si="1334"/>
        <v>6319.08</v>
      </c>
      <c r="I544" s="53">
        <f>SUM(J544:K544)</f>
        <v>0</v>
      </c>
      <c r="J544" s="53">
        <v>0</v>
      </c>
      <c r="K544" s="53">
        <v>0</v>
      </c>
      <c r="L544" s="53">
        <f t="shared" ref="L544:L546" si="1343">SUM(M544:N544)</f>
        <v>6319.08</v>
      </c>
      <c r="M544" s="53">
        <v>0</v>
      </c>
      <c r="N544" s="53">
        <v>6319.08</v>
      </c>
      <c r="O544" s="53">
        <f>SUM(P544:Q544)</f>
        <v>0</v>
      </c>
      <c r="P544" s="53">
        <v>0</v>
      </c>
      <c r="Q544" s="53">
        <v>0</v>
      </c>
      <c r="R544" s="53">
        <f t="shared" ref="R544:R546" si="1344">SUM(S544:T544)</f>
        <v>0</v>
      </c>
      <c r="S544" s="53">
        <v>0</v>
      </c>
      <c r="T544" s="53">
        <v>0</v>
      </c>
      <c r="U544" s="53">
        <f t="shared" ref="U544:U546" si="1345">SUM(V544:W544)</f>
        <v>0</v>
      </c>
      <c r="V544" s="53">
        <v>0</v>
      </c>
      <c r="W544" s="53">
        <v>0</v>
      </c>
    </row>
    <row r="545" spans="1:23" ht="22.5" customHeight="1" x14ac:dyDescent="0.4">
      <c r="A545" s="110"/>
      <c r="B545" s="113"/>
      <c r="C545" s="113"/>
      <c r="D545" s="110"/>
      <c r="E545" s="58" t="s">
        <v>26</v>
      </c>
      <c r="F545" s="53">
        <f t="shared" si="1342"/>
        <v>0</v>
      </c>
      <c r="G545" s="53">
        <f t="shared" ref="G545:G556" si="1346">J545+M545</f>
        <v>0</v>
      </c>
      <c r="H545" s="53">
        <f t="shared" ref="H545:H556" si="1347">K545+N545</f>
        <v>0</v>
      </c>
      <c r="I545" s="53">
        <f t="shared" ref="I545" si="1348">SUM(J545:K545)</f>
        <v>0</v>
      </c>
      <c r="J545" s="53">
        <v>0</v>
      </c>
      <c r="K545" s="53">
        <v>0</v>
      </c>
      <c r="L545" s="53">
        <f t="shared" si="1343"/>
        <v>0</v>
      </c>
      <c r="M545" s="53">
        <v>0</v>
      </c>
      <c r="N545" s="53">
        <v>0</v>
      </c>
      <c r="O545" s="53">
        <f t="shared" ref="O545:O546" si="1349">SUM(P545:Q545)</f>
        <v>0</v>
      </c>
      <c r="P545" s="53">
        <v>0</v>
      </c>
      <c r="Q545" s="53">
        <v>0</v>
      </c>
      <c r="R545" s="53">
        <f t="shared" si="1344"/>
        <v>0</v>
      </c>
      <c r="S545" s="53">
        <v>0</v>
      </c>
      <c r="T545" s="53">
        <v>0</v>
      </c>
      <c r="U545" s="53">
        <f t="shared" si="1345"/>
        <v>0</v>
      </c>
      <c r="V545" s="53">
        <v>0</v>
      </c>
      <c r="W545" s="53">
        <v>0</v>
      </c>
    </row>
    <row r="546" spans="1:23" ht="22.5" customHeight="1" x14ac:dyDescent="0.4">
      <c r="A546" s="111"/>
      <c r="B546" s="114"/>
      <c r="C546" s="114"/>
      <c r="D546" s="111"/>
      <c r="E546" s="58" t="s">
        <v>27</v>
      </c>
      <c r="F546" s="53">
        <f t="shared" si="1342"/>
        <v>2580.12</v>
      </c>
      <c r="G546" s="53">
        <f t="shared" si="1346"/>
        <v>0</v>
      </c>
      <c r="H546" s="53">
        <f t="shared" si="1347"/>
        <v>2580.12</v>
      </c>
      <c r="I546" s="53">
        <v>0</v>
      </c>
      <c r="J546" s="53">
        <v>0</v>
      </c>
      <c r="K546" s="53">
        <v>0</v>
      </c>
      <c r="L546" s="53">
        <f t="shared" si="1343"/>
        <v>2580.12</v>
      </c>
      <c r="M546" s="53">
        <v>0</v>
      </c>
      <c r="N546" s="53">
        <v>2580.12</v>
      </c>
      <c r="O546" s="53">
        <f t="shared" si="1349"/>
        <v>0</v>
      </c>
      <c r="P546" s="53">
        <v>0</v>
      </c>
      <c r="Q546" s="53">
        <v>0</v>
      </c>
      <c r="R546" s="53">
        <f t="shared" si="1344"/>
        <v>0</v>
      </c>
      <c r="S546" s="53">
        <v>0</v>
      </c>
      <c r="T546" s="53">
        <v>0</v>
      </c>
      <c r="U546" s="53">
        <f t="shared" si="1345"/>
        <v>0</v>
      </c>
      <c r="V546" s="53">
        <v>0</v>
      </c>
      <c r="W546" s="53">
        <v>0</v>
      </c>
    </row>
    <row r="547" spans="1:23" ht="22.5" customHeight="1" x14ac:dyDescent="0.4">
      <c r="A547" s="109">
        <f>'Характеристика объектов'!A117</f>
        <v>92</v>
      </c>
      <c r="B547" s="112" t="str">
        <f>'Характеристика объектов'!B117</f>
        <v>Тельмановское сельское поселение</v>
      </c>
      <c r="C547" s="112" t="str">
        <f>'Характеристика объектов'!C117</f>
        <v xml:space="preserve">Капитальный ремонт водопровода 
от ООО "БСТ" до водопроводной колонки 
в д. Пионер  </v>
      </c>
      <c r="D547" s="117" t="s">
        <v>22</v>
      </c>
      <c r="E547" s="118"/>
      <c r="F547" s="53">
        <f>I547+L547+O547+R547+U547</f>
        <v>7738.0999999999995</v>
      </c>
      <c r="G547" s="53">
        <f t="shared" si="1346"/>
        <v>0</v>
      </c>
      <c r="H547" s="53">
        <f t="shared" si="1347"/>
        <v>7738.0999999999995</v>
      </c>
      <c r="I547" s="53">
        <f>SUM(I548:I551)</f>
        <v>0</v>
      </c>
      <c r="J547" s="53">
        <f t="shared" ref="J547:K547" si="1350">SUM(J548:J551)</f>
        <v>0</v>
      </c>
      <c r="K547" s="53">
        <f t="shared" si="1350"/>
        <v>0</v>
      </c>
      <c r="L547" s="53">
        <f>SUM(L548:L551)</f>
        <v>7738.0999999999995</v>
      </c>
      <c r="M547" s="53">
        <f t="shared" ref="M547:N547" si="1351">SUM(M548:M551)</f>
        <v>0</v>
      </c>
      <c r="N547" s="53">
        <f t="shared" si="1351"/>
        <v>7738.0999999999995</v>
      </c>
      <c r="O547" s="53">
        <f>SUM(O548:O551)</f>
        <v>0</v>
      </c>
      <c r="P547" s="53">
        <f t="shared" ref="P547" si="1352">SUM(P548:P551)</f>
        <v>0</v>
      </c>
      <c r="Q547" s="53">
        <f>SUM(Q548:Q551)</f>
        <v>0</v>
      </c>
      <c r="R547" s="53">
        <f>SUM(R548:R551)</f>
        <v>0</v>
      </c>
      <c r="S547" s="53">
        <f t="shared" ref="S547:T547" si="1353">SUM(S548:S551)</f>
        <v>0</v>
      </c>
      <c r="T547" s="53">
        <f t="shared" si="1353"/>
        <v>0</v>
      </c>
      <c r="U547" s="53">
        <f>SUM(U548:U551)</f>
        <v>0</v>
      </c>
      <c r="V547" s="53">
        <f>SUM(V548:V551)</f>
        <v>0</v>
      </c>
      <c r="W547" s="53">
        <f t="shared" ref="W547" si="1354">SUM(W548:W551)</f>
        <v>0</v>
      </c>
    </row>
    <row r="548" spans="1:23" ht="22.5" customHeight="1" x14ac:dyDescent="0.4">
      <c r="A548" s="110"/>
      <c r="B548" s="113"/>
      <c r="C548" s="113"/>
      <c r="D548" s="109" t="s">
        <v>23</v>
      </c>
      <c r="E548" s="58" t="s">
        <v>24</v>
      </c>
      <c r="F548" s="53">
        <f t="shared" ref="F548:F551" si="1355">I548+L548</f>
        <v>3288</v>
      </c>
      <c r="G548" s="53">
        <f t="shared" si="1346"/>
        <v>0</v>
      </c>
      <c r="H548" s="53">
        <f t="shared" si="1347"/>
        <v>3288</v>
      </c>
      <c r="I548" s="53">
        <f>SUM(J548:K548)</f>
        <v>0</v>
      </c>
      <c r="J548" s="53">
        <v>0</v>
      </c>
      <c r="K548" s="53">
        <v>0</v>
      </c>
      <c r="L548" s="53">
        <f>SUM(M548:N548)</f>
        <v>3288</v>
      </c>
      <c r="M548" s="53">
        <v>0</v>
      </c>
      <c r="N548" s="53">
        <v>3288</v>
      </c>
      <c r="O548" s="53">
        <f>SUM(P548:Q548)</f>
        <v>0</v>
      </c>
      <c r="P548" s="53">
        <v>0</v>
      </c>
      <c r="Q548" s="53">
        <v>0</v>
      </c>
      <c r="R548" s="53">
        <f>SUM(S548:T548)</f>
        <v>0</v>
      </c>
      <c r="S548" s="53">
        <v>0</v>
      </c>
      <c r="T548" s="53">
        <v>0</v>
      </c>
      <c r="U548" s="53">
        <f>SUM(V548:W548)</f>
        <v>0</v>
      </c>
      <c r="V548" s="53">
        <v>0</v>
      </c>
      <c r="W548" s="53">
        <v>0</v>
      </c>
    </row>
    <row r="549" spans="1:23" ht="22.5" customHeight="1" x14ac:dyDescent="0.4">
      <c r="A549" s="110"/>
      <c r="B549" s="113"/>
      <c r="C549" s="113"/>
      <c r="D549" s="110"/>
      <c r="E549" s="58" t="s">
        <v>25</v>
      </c>
      <c r="F549" s="53">
        <f t="shared" si="1355"/>
        <v>3159.06</v>
      </c>
      <c r="G549" s="53">
        <f t="shared" si="1346"/>
        <v>0</v>
      </c>
      <c r="H549" s="53">
        <f t="shared" si="1347"/>
        <v>3159.06</v>
      </c>
      <c r="I549" s="53">
        <f>SUM(J549:K549)</f>
        <v>0</v>
      </c>
      <c r="J549" s="53">
        <v>0</v>
      </c>
      <c r="K549" s="53">
        <v>0</v>
      </c>
      <c r="L549" s="53">
        <f t="shared" ref="L549:L551" si="1356">SUM(M549:N549)</f>
        <v>3159.06</v>
      </c>
      <c r="M549" s="53">
        <v>0</v>
      </c>
      <c r="N549" s="53">
        <v>3159.06</v>
      </c>
      <c r="O549" s="53">
        <f>SUM(P549:Q549)</f>
        <v>0</v>
      </c>
      <c r="P549" s="53">
        <v>0</v>
      </c>
      <c r="Q549" s="53">
        <v>0</v>
      </c>
      <c r="R549" s="53">
        <f t="shared" ref="R549:R551" si="1357">SUM(S549:T549)</f>
        <v>0</v>
      </c>
      <c r="S549" s="53">
        <v>0</v>
      </c>
      <c r="T549" s="53">
        <v>0</v>
      </c>
      <c r="U549" s="53">
        <f t="shared" ref="U549:U551" si="1358">SUM(V549:W549)</f>
        <v>0</v>
      </c>
      <c r="V549" s="53">
        <v>0</v>
      </c>
      <c r="W549" s="53">
        <v>0</v>
      </c>
    </row>
    <row r="550" spans="1:23" ht="22.5" customHeight="1" x14ac:dyDescent="0.4">
      <c r="A550" s="110"/>
      <c r="B550" s="113"/>
      <c r="C550" s="113"/>
      <c r="D550" s="110"/>
      <c r="E550" s="58" t="s">
        <v>26</v>
      </c>
      <c r="F550" s="53">
        <f t="shared" si="1355"/>
        <v>0</v>
      </c>
      <c r="G550" s="53">
        <f t="shared" si="1346"/>
        <v>0</v>
      </c>
      <c r="H550" s="53">
        <f t="shared" si="1347"/>
        <v>0</v>
      </c>
      <c r="I550" s="53">
        <f t="shared" ref="I550" si="1359">SUM(J550:K550)</f>
        <v>0</v>
      </c>
      <c r="J550" s="53">
        <v>0</v>
      </c>
      <c r="K550" s="53">
        <v>0</v>
      </c>
      <c r="L550" s="53">
        <f t="shared" si="1356"/>
        <v>0</v>
      </c>
      <c r="M550" s="53">
        <v>0</v>
      </c>
      <c r="N550" s="53">
        <v>0</v>
      </c>
      <c r="O550" s="53">
        <f t="shared" ref="O550:O551" si="1360">SUM(P550:Q550)</f>
        <v>0</v>
      </c>
      <c r="P550" s="53">
        <v>0</v>
      </c>
      <c r="Q550" s="53">
        <v>0</v>
      </c>
      <c r="R550" s="53">
        <f t="shared" si="1357"/>
        <v>0</v>
      </c>
      <c r="S550" s="53">
        <v>0</v>
      </c>
      <c r="T550" s="53">
        <v>0</v>
      </c>
      <c r="U550" s="53">
        <f t="shared" si="1358"/>
        <v>0</v>
      </c>
      <c r="V550" s="53">
        <v>0</v>
      </c>
      <c r="W550" s="53">
        <v>0</v>
      </c>
    </row>
    <row r="551" spans="1:23" ht="22.5" customHeight="1" x14ac:dyDescent="0.4">
      <c r="A551" s="111"/>
      <c r="B551" s="114"/>
      <c r="C551" s="114"/>
      <c r="D551" s="111"/>
      <c r="E551" s="58" t="s">
        <v>27</v>
      </c>
      <c r="F551" s="53">
        <f t="shared" si="1355"/>
        <v>1291.04</v>
      </c>
      <c r="G551" s="53">
        <f t="shared" si="1346"/>
        <v>0</v>
      </c>
      <c r="H551" s="53">
        <f t="shared" si="1347"/>
        <v>1291.04</v>
      </c>
      <c r="I551" s="53">
        <v>0</v>
      </c>
      <c r="J551" s="53">
        <v>0</v>
      </c>
      <c r="K551" s="53">
        <v>0</v>
      </c>
      <c r="L551" s="53">
        <f t="shared" si="1356"/>
        <v>1291.04</v>
      </c>
      <c r="M551" s="53">
        <v>0</v>
      </c>
      <c r="N551" s="53">
        <v>1291.04</v>
      </c>
      <c r="O551" s="53">
        <f t="shared" si="1360"/>
        <v>0</v>
      </c>
      <c r="P551" s="53">
        <v>0</v>
      </c>
      <c r="Q551" s="53">
        <v>0</v>
      </c>
      <c r="R551" s="53">
        <f t="shared" si="1357"/>
        <v>0</v>
      </c>
      <c r="S551" s="53">
        <v>0</v>
      </c>
      <c r="T551" s="53">
        <v>0</v>
      </c>
      <c r="U551" s="53">
        <f t="shared" si="1358"/>
        <v>0</v>
      </c>
      <c r="V551" s="53">
        <v>0</v>
      </c>
      <c r="W551" s="53">
        <v>0</v>
      </c>
    </row>
    <row r="552" spans="1:23" ht="22.5" customHeight="1" x14ac:dyDescent="0.4">
      <c r="A552" s="109">
        <f>'Характеристика объектов'!A118</f>
        <v>93</v>
      </c>
      <c r="B552" s="112" t="str">
        <f>'Характеристика объектов'!B118</f>
        <v>Тосненское городское поселение</v>
      </c>
      <c r="C552" s="112" t="str">
        <f>'Характеристика объектов'!C118</f>
        <v>Капитальный ремонт участков сетей водоснабжения г. Тосно</v>
      </c>
      <c r="D552" s="117" t="s">
        <v>22</v>
      </c>
      <c r="E552" s="118"/>
      <c r="F552" s="53">
        <f>I552+L552+O552+R552+U552</f>
        <v>24761.920000000002</v>
      </c>
      <c r="G552" s="53">
        <f t="shared" si="1346"/>
        <v>0</v>
      </c>
      <c r="H552" s="53">
        <f t="shared" si="1347"/>
        <v>24761.920000000002</v>
      </c>
      <c r="I552" s="53">
        <f>SUM(I553:I556)</f>
        <v>0</v>
      </c>
      <c r="J552" s="53">
        <f t="shared" ref="J552:K552" si="1361">SUM(J553:J556)</f>
        <v>0</v>
      </c>
      <c r="K552" s="53">
        <f t="shared" si="1361"/>
        <v>0</v>
      </c>
      <c r="L552" s="53">
        <f>SUM(L553:L556)</f>
        <v>24761.920000000002</v>
      </c>
      <c r="M552" s="53">
        <f t="shared" ref="M552:N552" si="1362">SUM(M553:M556)</f>
        <v>0</v>
      </c>
      <c r="N552" s="53">
        <f t="shared" si="1362"/>
        <v>24761.920000000002</v>
      </c>
      <c r="O552" s="53">
        <f>SUM(O553:O556)</f>
        <v>0</v>
      </c>
      <c r="P552" s="53">
        <f t="shared" ref="P552" si="1363">SUM(P553:P556)</f>
        <v>0</v>
      </c>
      <c r="Q552" s="53">
        <f>SUM(Q553:Q556)</f>
        <v>0</v>
      </c>
      <c r="R552" s="53">
        <f>SUM(R553:R556)</f>
        <v>0</v>
      </c>
      <c r="S552" s="53">
        <f t="shared" ref="S552:T552" si="1364">SUM(S553:S556)</f>
        <v>0</v>
      </c>
      <c r="T552" s="53">
        <f t="shared" si="1364"/>
        <v>0</v>
      </c>
      <c r="U552" s="53">
        <f>SUM(U553:U556)</f>
        <v>0</v>
      </c>
      <c r="V552" s="53">
        <f>SUM(V553:V556)</f>
        <v>0</v>
      </c>
      <c r="W552" s="53">
        <f t="shared" ref="W552" si="1365">SUM(W553:W556)</f>
        <v>0</v>
      </c>
    </row>
    <row r="553" spans="1:23" ht="22.5" customHeight="1" x14ac:dyDescent="0.4">
      <c r="A553" s="110"/>
      <c r="B553" s="113"/>
      <c r="C553" s="113"/>
      <c r="D553" s="109" t="s">
        <v>23</v>
      </c>
      <c r="E553" s="58" t="s">
        <v>24</v>
      </c>
      <c r="F553" s="53">
        <f t="shared" ref="F553:F556" si="1366">I553+L553</f>
        <v>10523</v>
      </c>
      <c r="G553" s="53">
        <f t="shared" si="1346"/>
        <v>0</v>
      </c>
      <c r="H553" s="53">
        <f t="shared" si="1347"/>
        <v>10523</v>
      </c>
      <c r="I553" s="53">
        <f>SUM(J553:K553)</f>
        <v>0</v>
      </c>
      <c r="J553" s="53">
        <v>0</v>
      </c>
      <c r="K553" s="53">
        <v>0</v>
      </c>
      <c r="L553" s="53">
        <f>SUM(M553:N553)</f>
        <v>10523</v>
      </c>
      <c r="M553" s="53">
        <v>0</v>
      </c>
      <c r="N553" s="53">
        <v>10523</v>
      </c>
      <c r="O553" s="53">
        <f>SUM(P553:Q553)</f>
        <v>0</v>
      </c>
      <c r="P553" s="53">
        <v>0</v>
      </c>
      <c r="Q553" s="53">
        <v>0</v>
      </c>
      <c r="R553" s="53">
        <f>SUM(S553:T553)</f>
        <v>0</v>
      </c>
      <c r="S553" s="53">
        <v>0</v>
      </c>
      <c r="T553" s="53">
        <v>0</v>
      </c>
      <c r="U553" s="53">
        <f>SUM(V553:W553)</f>
        <v>0</v>
      </c>
      <c r="V553" s="53">
        <v>0</v>
      </c>
      <c r="W553" s="53">
        <v>0</v>
      </c>
    </row>
    <row r="554" spans="1:23" ht="22.5" customHeight="1" x14ac:dyDescent="0.4">
      <c r="A554" s="110"/>
      <c r="B554" s="113"/>
      <c r="C554" s="113"/>
      <c r="D554" s="110"/>
      <c r="E554" s="58" t="s">
        <v>25</v>
      </c>
      <c r="F554" s="53">
        <f t="shared" si="1366"/>
        <v>10110.33</v>
      </c>
      <c r="G554" s="53">
        <f t="shared" si="1346"/>
        <v>0</v>
      </c>
      <c r="H554" s="53">
        <f t="shared" si="1347"/>
        <v>10110.33</v>
      </c>
      <c r="I554" s="53">
        <f>SUM(J554:K554)</f>
        <v>0</v>
      </c>
      <c r="J554" s="53">
        <v>0</v>
      </c>
      <c r="K554" s="53">
        <v>0</v>
      </c>
      <c r="L554" s="53">
        <f t="shared" ref="L554:L556" si="1367">SUM(M554:N554)</f>
        <v>10110.33</v>
      </c>
      <c r="M554" s="53">
        <v>0</v>
      </c>
      <c r="N554" s="53">
        <v>10110.33</v>
      </c>
      <c r="O554" s="53">
        <f>SUM(P554:Q554)</f>
        <v>0</v>
      </c>
      <c r="P554" s="53">
        <v>0</v>
      </c>
      <c r="Q554" s="53">
        <v>0</v>
      </c>
      <c r="R554" s="53">
        <f t="shared" ref="R554:R556" si="1368">SUM(S554:T554)</f>
        <v>0</v>
      </c>
      <c r="S554" s="53">
        <v>0</v>
      </c>
      <c r="T554" s="53">
        <v>0</v>
      </c>
      <c r="U554" s="53">
        <f t="shared" ref="U554:U556" si="1369">SUM(V554:W554)</f>
        <v>0</v>
      </c>
      <c r="V554" s="53">
        <v>0</v>
      </c>
      <c r="W554" s="53">
        <v>0</v>
      </c>
    </row>
    <row r="555" spans="1:23" ht="22.5" customHeight="1" x14ac:dyDescent="0.4">
      <c r="A555" s="110"/>
      <c r="B555" s="113"/>
      <c r="C555" s="113"/>
      <c r="D555" s="110"/>
      <c r="E555" s="58" t="s">
        <v>26</v>
      </c>
      <c r="F555" s="53">
        <f t="shared" si="1366"/>
        <v>0</v>
      </c>
      <c r="G555" s="53">
        <f t="shared" si="1346"/>
        <v>0</v>
      </c>
      <c r="H555" s="53">
        <f t="shared" si="1347"/>
        <v>0</v>
      </c>
      <c r="I555" s="53">
        <f t="shared" ref="I555" si="1370">SUM(J555:K555)</f>
        <v>0</v>
      </c>
      <c r="J555" s="53">
        <v>0</v>
      </c>
      <c r="K555" s="53">
        <v>0</v>
      </c>
      <c r="L555" s="53">
        <f t="shared" si="1367"/>
        <v>0</v>
      </c>
      <c r="M555" s="53">
        <v>0</v>
      </c>
      <c r="N555" s="53">
        <v>0</v>
      </c>
      <c r="O555" s="53">
        <f t="shared" ref="O555:O556" si="1371">SUM(P555:Q555)</f>
        <v>0</v>
      </c>
      <c r="P555" s="53">
        <v>0</v>
      </c>
      <c r="Q555" s="53">
        <v>0</v>
      </c>
      <c r="R555" s="53">
        <f t="shared" si="1368"/>
        <v>0</v>
      </c>
      <c r="S555" s="53">
        <v>0</v>
      </c>
      <c r="T555" s="53">
        <v>0</v>
      </c>
      <c r="U555" s="53">
        <f t="shared" si="1369"/>
        <v>0</v>
      </c>
      <c r="V555" s="53">
        <v>0</v>
      </c>
      <c r="W555" s="53">
        <v>0</v>
      </c>
    </row>
    <row r="556" spans="1:23" ht="22.5" customHeight="1" x14ac:dyDescent="0.4">
      <c r="A556" s="111"/>
      <c r="B556" s="114"/>
      <c r="C556" s="114"/>
      <c r="D556" s="111"/>
      <c r="E556" s="58" t="s">
        <v>27</v>
      </c>
      <c r="F556" s="53">
        <f t="shared" si="1366"/>
        <v>4128.59</v>
      </c>
      <c r="G556" s="53">
        <f t="shared" si="1346"/>
        <v>0</v>
      </c>
      <c r="H556" s="53">
        <f t="shared" si="1347"/>
        <v>4128.59</v>
      </c>
      <c r="I556" s="53">
        <v>0</v>
      </c>
      <c r="J556" s="53">
        <v>0</v>
      </c>
      <c r="K556" s="53">
        <v>0</v>
      </c>
      <c r="L556" s="53">
        <f t="shared" si="1367"/>
        <v>4128.59</v>
      </c>
      <c r="M556" s="53">
        <v>0</v>
      </c>
      <c r="N556" s="53">
        <v>4128.59</v>
      </c>
      <c r="O556" s="53">
        <f t="shared" si="1371"/>
        <v>0</v>
      </c>
      <c r="P556" s="53">
        <v>0</v>
      </c>
      <c r="Q556" s="53">
        <v>0</v>
      </c>
      <c r="R556" s="53">
        <f t="shared" si="1368"/>
        <v>0</v>
      </c>
      <c r="S556" s="53">
        <v>0</v>
      </c>
      <c r="T556" s="53">
        <v>0</v>
      </c>
      <c r="U556" s="53">
        <f t="shared" si="1369"/>
        <v>0</v>
      </c>
      <c r="V556" s="53">
        <v>0</v>
      </c>
      <c r="W556" s="53">
        <v>0</v>
      </c>
    </row>
    <row r="557" spans="1:23" ht="22.5" customHeight="1" x14ac:dyDescent="0.4">
      <c r="A557" s="109">
        <f>'Характеристика объектов'!A119</f>
        <v>94</v>
      </c>
      <c r="B557" s="112" t="str">
        <f>'Характеристика объектов'!B119</f>
        <v>Форносовское городское поселение</v>
      </c>
      <c r="C557" s="112" t="str">
        <f>'Характеристика объектов'!C119</f>
        <v xml:space="preserve">Капитальный ремонт водопровода 
г.п. Форносово, от ул. Круговая, д. 13 
до пер. Комсомольский, д. 7, 
с переподключением  </v>
      </c>
      <c r="D557" s="117" t="s">
        <v>22</v>
      </c>
      <c r="E557" s="118"/>
      <c r="F557" s="53">
        <f>I557+L557+O557+R557+U557</f>
        <v>6190.4800000000005</v>
      </c>
      <c r="G557" s="53">
        <f t="shared" ref="G557:G561" si="1372">J557+M557</f>
        <v>0</v>
      </c>
      <c r="H557" s="53">
        <f t="shared" ref="H557:H561" si="1373">K557+N557</f>
        <v>6190.4800000000005</v>
      </c>
      <c r="I557" s="53">
        <f>SUM(I558:I561)</f>
        <v>0</v>
      </c>
      <c r="J557" s="53">
        <f t="shared" ref="J557:K557" si="1374">SUM(J558:J561)</f>
        <v>0</v>
      </c>
      <c r="K557" s="53">
        <f t="shared" si="1374"/>
        <v>0</v>
      </c>
      <c r="L557" s="53">
        <f>SUM(L558:L561)</f>
        <v>6190.4800000000005</v>
      </c>
      <c r="M557" s="53">
        <f t="shared" ref="M557:N557" si="1375">SUM(M558:M561)</f>
        <v>0</v>
      </c>
      <c r="N557" s="53">
        <f t="shared" si="1375"/>
        <v>6190.4800000000005</v>
      </c>
      <c r="O557" s="53">
        <f>SUM(O558:O561)</f>
        <v>0</v>
      </c>
      <c r="P557" s="53">
        <f t="shared" ref="P557" si="1376">SUM(P558:P561)</f>
        <v>0</v>
      </c>
      <c r="Q557" s="53">
        <f>SUM(Q558:Q561)</f>
        <v>0</v>
      </c>
      <c r="R557" s="53">
        <f>SUM(R558:R561)</f>
        <v>0</v>
      </c>
      <c r="S557" s="53">
        <f t="shared" ref="S557:T557" si="1377">SUM(S558:S561)</f>
        <v>0</v>
      </c>
      <c r="T557" s="53">
        <f t="shared" si="1377"/>
        <v>0</v>
      </c>
      <c r="U557" s="53">
        <f>SUM(U558:U561)</f>
        <v>0</v>
      </c>
      <c r="V557" s="53">
        <f>SUM(V558:V561)</f>
        <v>0</v>
      </c>
      <c r="W557" s="53">
        <f t="shared" ref="W557" si="1378">SUM(W558:W561)</f>
        <v>0</v>
      </c>
    </row>
    <row r="558" spans="1:23" ht="22.5" customHeight="1" x14ac:dyDescent="0.4">
      <c r="A558" s="110"/>
      <c r="B558" s="113"/>
      <c r="C558" s="113"/>
      <c r="D558" s="109" t="s">
        <v>23</v>
      </c>
      <c r="E558" s="58" t="s">
        <v>24</v>
      </c>
      <c r="F558" s="53">
        <f t="shared" ref="F558:F561" si="1379">I558+L558</f>
        <v>2630</v>
      </c>
      <c r="G558" s="53">
        <f t="shared" si="1372"/>
        <v>0</v>
      </c>
      <c r="H558" s="53">
        <f t="shared" si="1373"/>
        <v>2630</v>
      </c>
      <c r="I558" s="53">
        <f>SUM(J558:K558)</f>
        <v>0</v>
      </c>
      <c r="J558" s="53">
        <v>0</v>
      </c>
      <c r="K558" s="53">
        <v>0</v>
      </c>
      <c r="L558" s="53">
        <f>SUM(M558:N558)</f>
        <v>2630</v>
      </c>
      <c r="M558" s="53">
        <v>0</v>
      </c>
      <c r="N558" s="53">
        <v>2630</v>
      </c>
      <c r="O558" s="53">
        <f>SUM(P558:Q558)</f>
        <v>0</v>
      </c>
      <c r="P558" s="53">
        <v>0</v>
      </c>
      <c r="Q558" s="53">
        <v>0</v>
      </c>
      <c r="R558" s="53">
        <f>SUM(S558:T558)</f>
        <v>0</v>
      </c>
      <c r="S558" s="53">
        <v>0</v>
      </c>
      <c r="T558" s="53">
        <v>0</v>
      </c>
      <c r="U558" s="53">
        <f>SUM(V558:W558)</f>
        <v>0</v>
      </c>
      <c r="V558" s="53">
        <v>0</v>
      </c>
      <c r="W558" s="53">
        <v>0</v>
      </c>
    </row>
    <row r="559" spans="1:23" ht="22.5" customHeight="1" x14ac:dyDescent="0.4">
      <c r="A559" s="110"/>
      <c r="B559" s="113"/>
      <c r="C559" s="113"/>
      <c r="D559" s="110"/>
      <c r="E559" s="58" t="s">
        <v>25</v>
      </c>
      <c r="F559" s="53">
        <f t="shared" si="1379"/>
        <v>2526.86</v>
      </c>
      <c r="G559" s="53">
        <f t="shared" si="1372"/>
        <v>0</v>
      </c>
      <c r="H559" s="53">
        <f t="shared" si="1373"/>
        <v>2526.86</v>
      </c>
      <c r="I559" s="53">
        <f>SUM(J559:K559)</f>
        <v>0</v>
      </c>
      <c r="J559" s="53">
        <v>0</v>
      </c>
      <c r="K559" s="53">
        <v>0</v>
      </c>
      <c r="L559" s="53">
        <f t="shared" ref="L559:L561" si="1380">SUM(M559:N559)</f>
        <v>2526.86</v>
      </c>
      <c r="M559" s="53">
        <v>0</v>
      </c>
      <c r="N559" s="53">
        <v>2526.86</v>
      </c>
      <c r="O559" s="53">
        <f>SUM(P559:Q559)</f>
        <v>0</v>
      </c>
      <c r="P559" s="53">
        <v>0</v>
      </c>
      <c r="Q559" s="53">
        <v>0</v>
      </c>
      <c r="R559" s="53">
        <f t="shared" ref="R559:R561" si="1381">SUM(S559:T559)</f>
        <v>0</v>
      </c>
      <c r="S559" s="53">
        <v>0</v>
      </c>
      <c r="T559" s="53">
        <v>0</v>
      </c>
      <c r="U559" s="53">
        <f t="shared" ref="U559:U561" si="1382">SUM(V559:W559)</f>
        <v>0</v>
      </c>
      <c r="V559" s="53">
        <v>0</v>
      </c>
      <c r="W559" s="53">
        <v>0</v>
      </c>
    </row>
    <row r="560" spans="1:23" ht="22.5" customHeight="1" x14ac:dyDescent="0.4">
      <c r="A560" s="110"/>
      <c r="B560" s="113"/>
      <c r="C560" s="113"/>
      <c r="D560" s="110"/>
      <c r="E560" s="58" t="s">
        <v>26</v>
      </c>
      <c r="F560" s="53">
        <f t="shared" si="1379"/>
        <v>0</v>
      </c>
      <c r="G560" s="53">
        <f t="shared" si="1372"/>
        <v>0</v>
      </c>
      <c r="H560" s="53">
        <f t="shared" si="1373"/>
        <v>0</v>
      </c>
      <c r="I560" s="53">
        <f t="shared" ref="I560" si="1383">SUM(J560:K560)</f>
        <v>0</v>
      </c>
      <c r="J560" s="53">
        <v>0</v>
      </c>
      <c r="K560" s="53">
        <v>0</v>
      </c>
      <c r="L560" s="53">
        <f t="shared" si="1380"/>
        <v>0</v>
      </c>
      <c r="M560" s="53">
        <v>0</v>
      </c>
      <c r="N560" s="53">
        <v>0</v>
      </c>
      <c r="O560" s="53">
        <f t="shared" ref="O560:O561" si="1384">SUM(P560:Q560)</f>
        <v>0</v>
      </c>
      <c r="P560" s="53">
        <v>0</v>
      </c>
      <c r="Q560" s="53">
        <v>0</v>
      </c>
      <c r="R560" s="53">
        <f t="shared" si="1381"/>
        <v>0</v>
      </c>
      <c r="S560" s="53">
        <v>0</v>
      </c>
      <c r="T560" s="53">
        <v>0</v>
      </c>
      <c r="U560" s="53">
        <f t="shared" si="1382"/>
        <v>0</v>
      </c>
      <c r="V560" s="53">
        <v>0</v>
      </c>
      <c r="W560" s="53">
        <v>0</v>
      </c>
    </row>
    <row r="561" spans="1:23" ht="22.5" customHeight="1" x14ac:dyDescent="0.4">
      <c r="A561" s="111"/>
      <c r="B561" s="114"/>
      <c r="C561" s="114"/>
      <c r="D561" s="111"/>
      <c r="E561" s="58" t="s">
        <v>27</v>
      </c>
      <c r="F561" s="53">
        <f t="shared" si="1379"/>
        <v>1033.6199999999999</v>
      </c>
      <c r="G561" s="53">
        <f t="shared" si="1372"/>
        <v>0</v>
      </c>
      <c r="H561" s="53">
        <f t="shared" si="1373"/>
        <v>1033.6199999999999</v>
      </c>
      <c r="I561" s="53">
        <v>0</v>
      </c>
      <c r="J561" s="53">
        <v>0</v>
      </c>
      <c r="K561" s="53">
        <v>0</v>
      </c>
      <c r="L561" s="53">
        <f t="shared" si="1380"/>
        <v>1033.6199999999999</v>
      </c>
      <c r="M561" s="53">
        <v>0</v>
      </c>
      <c r="N561" s="53">
        <v>1033.6199999999999</v>
      </c>
      <c r="O561" s="53">
        <f t="shared" si="1384"/>
        <v>0</v>
      </c>
      <c r="P561" s="53">
        <v>0</v>
      </c>
      <c r="Q561" s="53">
        <v>0</v>
      </c>
      <c r="R561" s="53">
        <f t="shared" si="1381"/>
        <v>0</v>
      </c>
      <c r="S561" s="53">
        <v>0</v>
      </c>
      <c r="T561" s="53">
        <v>0</v>
      </c>
      <c r="U561" s="53">
        <f t="shared" si="1382"/>
        <v>0</v>
      </c>
      <c r="V561" s="53">
        <v>0</v>
      </c>
      <c r="W561" s="53">
        <v>0</v>
      </c>
    </row>
    <row r="562" spans="1:23" ht="16.5" customHeight="1" x14ac:dyDescent="0.4">
      <c r="A562" s="146" t="s">
        <v>284</v>
      </c>
      <c r="B562" s="147"/>
      <c r="C562" s="148"/>
      <c r="D562" s="117" t="s">
        <v>22</v>
      </c>
      <c r="E562" s="118"/>
      <c r="F562" s="53">
        <f>SUM(F563:F566)</f>
        <v>12704.279999999999</v>
      </c>
      <c r="G562" s="53">
        <f t="shared" ref="G562:W562" si="1385">SUM(G563:G566)</f>
        <v>0</v>
      </c>
      <c r="H562" s="53">
        <f t="shared" si="1385"/>
        <v>12704.279999999999</v>
      </c>
      <c r="I562" s="53">
        <f t="shared" si="1385"/>
        <v>12704.279999999999</v>
      </c>
      <c r="J562" s="53">
        <f t="shared" si="1385"/>
        <v>0</v>
      </c>
      <c r="K562" s="53">
        <f t="shared" si="1385"/>
        <v>12704.279999999999</v>
      </c>
      <c r="L562" s="53">
        <f t="shared" si="1385"/>
        <v>0</v>
      </c>
      <c r="M562" s="53">
        <f t="shared" si="1385"/>
        <v>0</v>
      </c>
      <c r="N562" s="53">
        <f t="shared" si="1385"/>
        <v>0</v>
      </c>
      <c r="O562" s="53">
        <f t="shared" si="1385"/>
        <v>0</v>
      </c>
      <c r="P562" s="53">
        <f t="shared" si="1385"/>
        <v>0</v>
      </c>
      <c r="Q562" s="53">
        <f t="shared" si="1385"/>
        <v>0</v>
      </c>
      <c r="R562" s="53">
        <f t="shared" si="1385"/>
        <v>0</v>
      </c>
      <c r="S562" s="53">
        <f t="shared" si="1385"/>
        <v>0</v>
      </c>
      <c r="T562" s="53">
        <f t="shared" si="1385"/>
        <v>0</v>
      </c>
      <c r="U562" s="53">
        <f t="shared" si="1385"/>
        <v>0</v>
      </c>
      <c r="V562" s="53">
        <f t="shared" si="1385"/>
        <v>0</v>
      </c>
      <c r="W562" s="53">
        <f t="shared" si="1385"/>
        <v>0</v>
      </c>
    </row>
    <row r="563" spans="1:23" ht="16.5" customHeight="1" x14ac:dyDescent="0.4">
      <c r="A563" s="149"/>
      <c r="B563" s="150"/>
      <c r="C563" s="151"/>
      <c r="D563" s="109" t="s">
        <v>23</v>
      </c>
      <c r="E563" s="58" t="s">
        <v>24</v>
      </c>
      <c r="F563" s="53">
        <f>F568</f>
        <v>5398</v>
      </c>
      <c r="G563" s="53">
        <f t="shared" ref="G563:W566" si="1386">G568</f>
        <v>0</v>
      </c>
      <c r="H563" s="53">
        <f t="shared" si="1386"/>
        <v>5398</v>
      </c>
      <c r="I563" s="53">
        <f t="shared" si="1386"/>
        <v>5398</v>
      </c>
      <c r="J563" s="53">
        <f t="shared" si="1386"/>
        <v>0</v>
      </c>
      <c r="K563" s="53">
        <f t="shared" si="1386"/>
        <v>5398</v>
      </c>
      <c r="L563" s="53">
        <f t="shared" si="1386"/>
        <v>0</v>
      </c>
      <c r="M563" s="53">
        <f t="shared" si="1386"/>
        <v>0</v>
      </c>
      <c r="N563" s="53">
        <f t="shared" si="1386"/>
        <v>0</v>
      </c>
      <c r="O563" s="53">
        <f t="shared" si="1386"/>
        <v>0</v>
      </c>
      <c r="P563" s="53">
        <f t="shared" si="1386"/>
        <v>0</v>
      </c>
      <c r="Q563" s="53">
        <f t="shared" si="1386"/>
        <v>0</v>
      </c>
      <c r="R563" s="53">
        <f t="shared" si="1386"/>
        <v>0</v>
      </c>
      <c r="S563" s="53">
        <f t="shared" si="1386"/>
        <v>0</v>
      </c>
      <c r="T563" s="53">
        <f t="shared" si="1386"/>
        <v>0</v>
      </c>
      <c r="U563" s="53">
        <f t="shared" si="1386"/>
        <v>0</v>
      </c>
      <c r="V563" s="53">
        <f t="shared" si="1386"/>
        <v>0</v>
      </c>
      <c r="W563" s="53">
        <f t="shared" si="1386"/>
        <v>0</v>
      </c>
    </row>
    <row r="564" spans="1:23" ht="15" customHeight="1" x14ac:dyDescent="0.4">
      <c r="A564" s="149"/>
      <c r="B564" s="150"/>
      <c r="C564" s="151"/>
      <c r="D564" s="110"/>
      <c r="E564" s="58" t="s">
        <v>25</v>
      </c>
      <c r="F564" s="53">
        <f t="shared" ref="F564:U566" si="1387">F569</f>
        <v>6429.53</v>
      </c>
      <c r="G564" s="53">
        <f t="shared" si="1387"/>
        <v>0</v>
      </c>
      <c r="H564" s="53">
        <f t="shared" si="1387"/>
        <v>6429.53</v>
      </c>
      <c r="I564" s="53">
        <f t="shared" si="1387"/>
        <v>6429.53</v>
      </c>
      <c r="J564" s="53">
        <f t="shared" si="1387"/>
        <v>0</v>
      </c>
      <c r="K564" s="53">
        <f t="shared" si="1387"/>
        <v>6429.53</v>
      </c>
      <c r="L564" s="53">
        <f t="shared" si="1387"/>
        <v>0</v>
      </c>
      <c r="M564" s="53">
        <f t="shared" si="1387"/>
        <v>0</v>
      </c>
      <c r="N564" s="53">
        <f t="shared" si="1387"/>
        <v>0</v>
      </c>
      <c r="O564" s="53">
        <f t="shared" si="1387"/>
        <v>0</v>
      </c>
      <c r="P564" s="53">
        <f t="shared" si="1387"/>
        <v>0</v>
      </c>
      <c r="Q564" s="53">
        <f t="shared" si="1387"/>
        <v>0</v>
      </c>
      <c r="R564" s="53">
        <f t="shared" si="1387"/>
        <v>0</v>
      </c>
      <c r="S564" s="53">
        <f t="shared" si="1387"/>
        <v>0</v>
      </c>
      <c r="T564" s="53">
        <f t="shared" si="1387"/>
        <v>0</v>
      </c>
      <c r="U564" s="53">
        <f t="shared" si="1387"/>
        <v>0</v>
      </c>
      <c r="V564" s="53">
        <f t="shared" si="1386"/>
        <v>0</v>
      </c>
      <c r="W564" s="53">
        <f t="shared" si="1386"/>
        <v>0</v>
      </c>
    </row>
    <row r="565" spans="1:23" ht="15" customHeight="1" x14ac:dyDescent="0.4">
      <c r="A565" s="149"/>
      <c r="B565" s="150"/>
      <c r="C565" s="151"/>
      <c r="D565" s="110"/>
      <c r="E565" s="58" t="s">
        <v>26</v>
      </c>
      <c r="F565" s="53">
        <f t="shared" si="1387"/>
        <v>876.75000000000023</v>
      </c>
      <c r="G565" s="53">
        <f t="shared" si="1386"/>
        <v>0</v>
      </c>
      <c r="H565" s="53">
        <f t="shared" si="1386"/>
        <v>876.75000000000023</v>
      </c>
      <c r="I565" s="53">
        <f t="shared" si="1386"/>
        <v>876.75000000000023</v>
      </c>
      <c r="J565" s="53">
        <f t="shared" si="1386"/>
        <v>0</v>
      </c>
      <c r="K565" s="53">
        <f t="shared" si="1386"/>
        <v>876.75000000000023</v>
      </c>
      <c r="L565" s="53">
        <f t="shared" si="1386"/>
        <v>0</v>
      </c>
      <c r="M565" s="53">
        <f t="shared" si="1386"/>
        <v>0</v>
      </c>
      <c r="N565" s="53">
        <f t="shared" si="1386"/>
        <v>0</v>
      </c>
      <c r="O565" s="53">
        <f t="shared" si="1386"/>
        <v>0</v>
      </c>
      <c r="P565" s="53">
        <f t="shared" si="1386"/>
        <v>0</v>
      </c>
      <c r="Q565" s="53">
        <f t="shared" si="1386"/>
        <v>0</v>
      </c>
      <c r="R565" s="53">
        <f t="shared" si="1386"/>
        <v>0</v>
      </c>
      <c r="S565" s="53">
        <f t="shared" si="1386"/>
        <v>0</v>
      </c>
      <c r="T565" s="53">
        <f t="shared" si="1386"/>
        <v>0</v>
      </c>
      <c r="U565" s="53">
        <f t="shared" si="1386"/>
        <v>0</v>
      </c>
      <c r="V565" s="53">
        <f t="shared" si="1386"/>
        <v>0</v>
      </c>
      <c r="W565" s="53">
        <f t="shared" si="1386"/>
        <v>0</v>
      </c>
    </row>
    <row r="566" spans="1:23" ht="15" customHeight="1" x14ac:dyDescent="0.4">
      <c r="A566" s="152"/>
      <c r="B566" s="153"/>
      <c r="C566" s="154"/>
      <c r="D566" s="111"/>
      <c r="E566" s="58" t="s">
        <v>27</v>
      </c>
      <c r="F566" s="53">
        <f t="shared" si="1387"/>
        <v>0</v>
      </c>
      <c r="G566" s="53">
        <f t="shared" si="1386"/>
        <v>0</v>
      </c>
      <c r="H566" s="53">
        <f t="shared" si="1386"/>
        <v>0</v>
      </c>
      <c r="I566" s="53">
        <f t="shared" si="1386"/>
        <v>0</v>
      </c>
      <c r="J566" s="53">
        <f t="shared" si="1386"/>
        <v>0</v>
      </c>
      <c r="K566" s="53">
        <f t="shared" si="1386"/>
        <v>0</v>
      </c>
      <c r="L566" s="53">
        <f t="shared" si="1386"/>
        <v>0</v>
      </c>
      <c r="M566" s="53">
        <f t="shared" si="1386"/>
        <v>0</v>
      </c>
      <c r="N566" s="53">
        <f t="shared" si="1386"/>
        <v>0</v>
      </c>
      <c r="O566" s="53">
        <f t="shared" si="1386"/>
        <v>0</v>
      </c>
      <c r="P566" s="53">
        <f t="shared" si="1386"/>
        <v>0</v>
      </c>
      <c r="Q566" s="53">
        <f t="shared" si="1386"/>
        <v>0</v>
      </c>
      <c r="R566" s="53">
        <f t="shared" si="1386"/>
        <v>0</v>
      </c>
      <c r="S566" s="53">
        <f t="shared" si="1386"/>
        <v>0</v>
      </c>
      <c r="T566" s="53">
        <f t="shared" si="1386"/>
        <v>0</v>
      </c>
      <c r="U566" s="53">
        <f t="shared" si="1386"/>
        <v>0</v>
      </c>
      <c r="V566" s="53">
        <f t="shared" si="1386"/>
        <v>0</v>
      </c>
      <c r="W566" s="53">
        <f t="shared" si="1386"/>
        <v>0</v>
      </c>
    </row>
    <row r="567" spans="1:23" ht="16.5" customHeight="1" x14ac:dyDescent="0.4">
      <c r="A567" s="121" t="s">
        <v>285</v>
      </c>
      <c r="B567" s="122"/>
      <c r="C567" s="123"/>
      <c r="D567" s="185" t="s">
        <v>22</v>
      </c>
      <c r="E567" s="186"/>
      <c r="F567" s="53">
        <f>SUM(F568:F571)</f>
        <v>12704.279999999999</v>
      </c>
      <c r="G567" s="53">
        <f t="shared" ref="G567:K567" si="1388">SUM(G568:G571)</f>
        <v>0</v>
      </c>
      <c r="H567" s="53">
        <f t="shared" si="1388"/>
        <v>12704.279999999999</v>
      </c>
      <c r="I567" s="53">
        <f t="shared" si="1388"/>
        <v>12704.279999999999</v>
      </c>
      <c r="J567" s="53">
        <f t="shared" si="1388"/>
        <v>0</v>
      </c>
      <c r="K567" s="53">
        <f t="shared" si="1388"/>
        <v>12704.279999999999</v>
      </c>
      <c r="L567" s="53">
        <f t="shared" ref="L567:W571" si="1389">L572+L577</f>
        <v>0</v>
      </c>
      <c r="M567" s="53">
        <f t="shared" si="1389"/>
        <v>0</v>
      </c>
      <c r="N567" s="53">
        <f t="shared" si="1389"/>
        <v>0</v>
      </c>
      <c r="O567" s="53">
        <f t="shared" si="1389"/>
        <v>0</v>
      </c>
      <c r="P567" s="53">
        <f t="shared" si="1389"/>
        <v>0</v>
      </c>
      <c r="Q567" s="53">
        <f t="shared" si="1389"/>
        <v>0</v>
      </c>
      <c r="R567" s="53">
        <f t="shared" si="1389"/>
        <v>0</v>
      </c>
      <c r="S567" s="53">
        <f t="shared" si="1389"/>
        <v>0</v>
      </c>
      <c r="T567" s="53">
        <f t="shared" si="1389"/>
        <v>0</v>
      </c>
      <c r="U567" s="53">
        <f t="shared" si="1389"/>
        <v>0</v>
      </c>
      <c r="V567" s="53">
        <f t="shared" si="1389"/>
        <v>0</v>
      </c>
      <c r="W567" s="53">
        <f t="shared" si="1389"/>
        <v>0</v>
      </c>
    </row>
    <row r="568" spans="1:23" ht="16.5" customHeight="1" x14ac:dyDescent="0.4">
      <c r="A568" s="124"/>
      <c r="B568" s="125"/>
      <c r="C568" s="126"/>
      <c r="D568" s="109" t="s">
        <v>23</v>
      </c>
      <c r="E568" s="59" t="s">
        <v>24</v>
      </c>
      <c r="F568" s="53">
        <f>SUM(G568:H568)</f>
        <v>5398</v>
      </c>
      <c r="G568" s="53">
        <f t="shared" ref="G568:H571" si="1390">G573+G578+G583</f>
        <v>0</v>
      </c>
      <c r="H568" s="53">
        <f>H573+H578+H583</f>
        <v>5398</v>
      </c>
      <c r="I568" s="53">
        <f>I573+I578+I583</f>
        <v>5398</v>
      </c>
      <c r="J568" s="53">
        <f t="shared" ref="J568:K571" si="1391">J573+J578+J583</f>
        <v>0</v>
      </c>
      <c r="K568" s="53">
        <f>K573+K578+K583</f>
        <v>5398</v>
      </c>
      <c r="L568" s="53">
        <f t="shared" si="1389"/>
        <v>0</v>
      </c>
      <c r="M568" s="53">
        <f t="shared" si="1389"/>
        <v>0</v>
      </c>
      <c r="N568" s="53">
        <f t="shared" si="1389"/>
        <v>0</v>
      </c>
      <c r="O568" s="53">
        <f t="shared" si="1389"/>
        <v>0</v>
      </c>
      <c r="P568" s="53">
        <f t="shared" si="1389"/>
        <v>0</v>
      </c>
      <c r="Q568" s="53">
        <f t="shared" si="1389"/>
        <v>0</v>
      </c>
      <c r="R568" s="53">
        <f t="shared" si="1389"/>
        <v>0</v>
      </c>
      <c r="S568" s="53">
        <f t="shared" si="1389"/>
        <v>0</v>
      </c>
      <c r="T568" s="53">
        <f t="shared" si="1389"/>
        <v>0</v>
      </c>
      <c r="U568" s="53">
        <f t="shared" si="1389"/>
        <v>0</v>
      </c>
      <c r="V568" s="53">
        <f t="shared" si="1389"/>
        <v>0</v>
      </c>
      <c r="W568" s="53">
        <f t="shared" si="1389"/>
        <v>0</v>
      </c>
    </row>
    <row r="569" spans="1:23" ht="15" customHeight="1" x14ac:dyDescent="0.4">
      <c r="A569" s="124"/>
      <c r="B569" s="125"/>
      <c r="C569" s="126"/>
      <c r="D569" s="110"/>
      <c r="E569" s="59" t="s">
        <v>25</v>
      </c>
      <c r="F569" s="53">
        <f t="shared" ref="F569:F570" si="1392">SUM(G569:H569)</f>
        <v>6429.53</v>
      </c>
      <c r="G569" s="53">
        <f t="shared" si="1390"/>
        <v>0</v>
      </c>
      <c r="H569" s="53">
        <f t="shared" si="1390"/>
        <v>6429.53</v>
      </c>
      <c r="I569" s="53">
        <f>I574+I579+I584</f>
        <v>6429.53</v>
      </c>
      <c r="J569" s="53">
        <f t="shared" si="1391"/>
        <v>0</v>
      </c>
      <c r="K569" s="53">
        <f t="shared" si="1391"/>
        <v>6429.53</v>
      </c>
      <c r="L569" s="53">
        <f t="shared" si="1389"/>
        <v>0</v>
      </c>
      <c r="M569" s="53">
        <f t="shared" si="1389"/>
        <v>0</v>
      </c>
      <c r="N569" s="53">
        <f t="shared" si="1389"/>
        <v>0</v>
      </c>
      <c r="O569" s="53">
        <f t="shared" si="1389"/>
        <v>0</v>
      </c>
      <c r="P569" s="53">
        <f t="shared" si="1389"/>
        <v>0</v>
      </c>
      <c r="Q569" s="53">
        <f t="shared" si="1389"/>
        <v>0</v>
      </c>
      <c r="R569" s="53">
        <f t="shared" si="1389"/>
        <v>0</v>
      </c>
      <c r="S569" s="53">
        <f t="shared" si="1389"/>
        <v>0</v>
      </c>
      <c r="T569" s="53">
        <f t="shared" si="1389"/>
        <v>0</v>
      </c>
      <c r="U569" s="53">
        <f t="shared" si="1389"/>
        <v>0</v>
      </c>
      <c r="V569" s="53">
        <f t="shared" si="1389"/>
        <v>0</v>
      </c>
      <c r="W569" s="53">
        <f t="shared" si="1389"/>
        <v>0</v>
      </c>
    </row>
    <row r="570" spans="1:23" ht="15" customHeight="1" x14ac:dyDescent="0.4">
      <c r="A570" s="124"/>
      <c r="B570" s="125"/>
      <c r="C570" s="126"/>
      <c r="D570" s="110"/>
      <c r="E570" s="59" t="s">
        <v>26</v>
      </c>
      <c r="F570" s="53">
        <f t="shared" si="1392"/>
        <v>876.75000000000023</v>
      </c>
      <c r="G570" s="53">
        <f t="shared" si="1390"/>
        <v>0</v>
      </c>
      <c r="H570" s="53">
        <f t="shared" si="1390"/>
        <v>876.75000000000023</v>
      </c>
      <c r="I570" s="53">
        <f>I575+I580+I585</f>
        <v>876.75000000000023</v>
      </c>
      <c r="J570" s="53">
        <f t="shared" si="1391"/>
        <v>0</v>
      </c>
      <c r="K570" s="53">
        <f t="shared" si="1391"/>
        <v>876.75000000000023</v>
      </c>
      <c r="L570" s="53">
        <f t="shared" si="1389"/>
        <v>0</v>
      </c>
      <c r="M570" s="53">
        <f t="shared" si="1389"/>
        <v>0</v>
      </c>
      <c r="N570" s="53">
        <f t="shared" si="1389"/>
        <v>0</v>
      </c>
      <c r="O570" s="53">
        <f t="shared" si="1389"/>
        <v>0</v>
      </c>
      <c r="P570" s="53">
        <f t="shared" si="1389"/>
        <v>0</v>
      </c>
      <c r="Q570" s="53">
        <f t="shared" si="1389"/>
        <v>0</v>
      </c>
      <c r="R570" s="53">
        <f t="shared" si="1389"/>
        <v>0</v>
      </c>
      <c r="S570" s="53">
        <f t="shared" si="1389"/>
        <v>0</v>
      </c>
      <c r="T570" s="53">
        <f t="shared" si="1389"/>
        <v>0</v>
      </c>
      <c r="U570" s="53">
        <f t="shared" si="1389"/>
        <v>0</v>
      </c>
      <c r="V570" s="53">
        <f t="shared" si="1389"/>
        <v>0</v>
      </c>
      <c r="W570" s="53">
        <f t="shared" si="1389"/>
        <v>0</v>
      </c>
    </row>
    <row r="571" spans="1:23" ht="15" customHeight="1" x14ac:dyDescent="0.4">
      <c r="A571" s="127"/>
      <c r="B571" s="128"/>
      <c r="C571" s="129"/>
      <c r="D571" s="111"/>
      <c r="E571" s="59" t="s">
        <v>27</v>
      </c>
      <c r="F571" s="53">
        <f>F576+F581+F586</f>
        <v>0</v>
      </c>
      <c r="G571" s="53">
        <f t="shared" si="1390"/>
        <v>0</v>
      </c>
      <c r="H571" s="53">
        <f t="shared" si="1390"/>
        <v>0</v>
      </c>
      <c r="I571" s="53">
        <f>I576+I581+I586</f>
        <v>0</v>
      </c>
      <c r="J571" s="53">
        <f t="shared" si="1391"/>
        <v>0</v>
      </c>
      <c r="K571" s="53">
        <f t="shared" si="1391"/>
        <v>0</v>
      </c>
      <c r="L571" s="53">
        <f t="shared" si="1389"/>
        <v>0</v>
      </c>
      <c r="M571" s="53">
        <f t="shared" si="1389"/>
        <v>0</v>
      </c>
      <c r="N571" s="53">
        <f t="shared" si="1389"/>
        <v>0</v>
      </c>
      <c r="O571" s="53">
        <f t="shared" si="1389"/>
        <v>0</v>
      </c>
      <c r="P571" s="53">
        <f t="shared" si="1389"/>
        <v>0</v>
      </c>
      <c r="Q571" s="53">
        <f t="shared" si="1389"/>
        <v>0</v>
      </c>
      <c r="R571" s="53">
        <f t="shared" si="1389"/>
        <v>0</v>
      </c>
      <c r="S571" s="53">
        <f t="shared" si="1389"/>
        <v>0</v>
      </c>
      <c r="T571" s="53">
        <f t="shared" si="1389"/>
        <v>0</v>
      </c>
      <c r="U571" s="53">
        <f t="shared" si="1389"/>
        <v>0</v>
      </c>
      <c r="V571" s="53">
        <f t="shared" si="1389"/>
        <v>0</v>
      </c>
      <c r="W571" s="53">
        <f t="shared" si="1389"/>
        <v>0</v>
      </c>
    </row>
    <row r="572" spans="1:23" ht="16.5" customHeight="1" x14ac:dyDescent="0.4">
      <c r="A572" s="109">
        <f>'Характеристика объектов'!A122</f>
        <v>95</v>
      </c>
      <c r="B572" s="112" t="str">
        <f>'Характеристика объектов'!B122</f>
        <v>Никольское городское поселение</v>
      </c>
      <c r="C572" s="112" t="str">
        <f>'Характеристика объектов'!C122</f>
        <v>Ремонт участка тепловой ТС и ГВС 
от ТК-12 до ТК-13 –  детский сад 
в г.п. Никольский</v>
      </c>
      <c r="D572" s="185" t="s">
        <v>22</v>
      </c>
      <c r="E572" s="186"/>
      <c r="F572" s="53">
        <f>I572+L572+O572+R572+U572</f>
        <v>5198.7000000000007</v>
      </c>
      <c r="G572" s="53">
        <f t="shared" ref="G572:G574" si="1393">J572+M572</f>
        <v>0</v>
      </c>
      <c r="H572" s="53">
        <f t="shared" ref="H572:H576" si="1394">K572+N572</f>
        <v>5198.7000000000007</v>
      </c>
      <c r="I572" s="53">
        <f>SUM(I573:I576)</f>
        <v>5198.7000000000007</v>
      </c>
      <c r="J572" s="53">
        <f t="shared" ref="J572:K572" si="1395">SUM(J573:J576)</f>
        <v>0</v>
      </c>
      <c r="K572" s="53">
        <f t="shared" si="1395"/>
        <v>5198.7000000000007</v>
      </c>
      <c r="L572" s="53">
        <f>L573+L574+L575+L576</f>
        <v>0</v>
      </c>
      <c r="M572" s="53">
        <v>0</v>
      </c>
      <c r="N572" s="53">
        <f>L572</f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</row>
    <row r="573" spans="1:23" ht="16.5" customHeight="1" x14ac:dyDescent="0.4">
      <c r="A573" s="110"/>
      <c r="B573" s="113"/>
      <c r="C573" s="113"/>
      <c r="D573" s="109" t="s">
        <v>23</v>
      </c>
      <c r="E573" s="59" t="s">
        <v>24</v>
      </c>
      <c r="F573" s="53">
        <f t="shared" ref="F573" si="1396">I573+L573</f>
        <v>2209</v>
      </c>
      <c r="G573" s="53">
        <f t="shared" si="1393"/>
        <v>0</v>
      </c>
      <c r="H573" s="53">
        <f t="shared" si="1394"/>
        <v>2209</v>
      </c>
      <c r="I573" s="53">
        <f>SUM(J573:K573)</f>
        <v>2209</v>
      </c>
      <c r="J573" s="53">
        <f t="shared" ref="J573:J576" si="1397">M573+P573</f>
        <v>0</v>
      </c>
      <c r="K573" s="53">
        <v>2209</v>
      </c>
      <c r="L573" s="53">
        <f t="shared" ref="L573:L576" si="1398">J573</f>
        <v>0</v>
      </c>
      <c r="M573" s="53">
        <v>0</v>
      </c>
      <c r="N573" s="53">
        <f t="shared" ref="N573:N576" si="1399">L573</f>
        <v>0</v>
      </c>
      <c r="O573" s="53">
        <v>0</v>
      </c>
      <c r="P573" s="53">
        <v>0</v>
      </c>
      <c r="Q573" s="53">
        <v>0</v>
      </c>
      <c r="R573" s="53">
        <v>0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</row>
    <row r="574" spans="1:23" ht="15" customHeight="1" x14ac:dyDescent="0.4">
      <c r="A574" s="110"/>
      <c r="B574" s="113"/>
      <c r="C574" s="113"/>
      <c r="D574" s="110"/>
      <c r="E574" s="59" t="s">
        <v>25</v>
      </c>
      <c r="F574" s="53">
        <f>I574+L574</f>
        <v>2630.94</v>
      </c>
      <c r="G574" s="53">
        <f t="shared" si="1393"/>
        <v>0</v>
      </c>
      <c r="H574" s="53">
        <f t="shared" si="1394"/>
        <v>2630.94</v>
      </c>
      <c r="I574" s="53">
        <f t="shared" ref="I574:I575" si="1400">SUM(J574:K574)</f>
        <v>2630.94</v>
      </c>
      <c r="J574" s="53">
        <f t="shared" si="1397"/>
        <v>0</v>
      </c>
      <c r="K574" s="53">
        <v>2630.94</v>
      </c>
      <c r="L574" s="53">
        <f t="shared" si="1398"/>
        <v>0</v>
      </c>
      <c r="M574" s="53">
        <v>0</v>
      </c>
      <c r="N574" s="53">
        <f t="shared" si="1399"/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0</v>
      </c>
    </row>
    <row r="575" spans="1:23" ht="15" customHeight="1" x14ac:dyDescent="0.4">
      <c r="A575" s="110"/>
      <c r="B575" s="113"/>
      <c r="C575" s="113"/>
      <c r="D575" s="110"/>
      <c r="E575" s="59" t="s">
        <v>26</v>
      </c>
      <c r="F575" s="53">
        <f t="shared" ref="F575:F576" si="1401">I575+L575</f>
        <v>358.76000000000067</v>
      </c>
      <c r="G575" s="53">
        <f>J575+M575</f>
        <v>0</v>
      </c>
      <c r="H575" s="53">
        <f t="shared" si="1394"/>
        <v>358.76000000000067</v>
      </c>
      <c r="I575" s="53">
        <f t="shared" si="1400"/>
        <v>358.76000000000067</v>
      </c>
      <c r="J575" s="53">
        <f t="shared" si="1397"/>
        <v>0</v>
      </c>
      <c r="K575" s="53">
        <v>358.76000000000067</v>
      </c>
      <c r="L575" s="53">
        <f t="shared" si="1398"/>
        <v>0</v>
      </c>
      <c r="M575" s="53">
        <v>0</v>
      </c>
      <c r="N575" s="53">
        <f t="shared" si="1399"/>
        <v>0</v>
      </c>
      <c r="O575" s="53">
        <v>0</v>
      </c>
      <c r="P575" s="53">
        <v>0</v>
      </c>
      <c r="Q575" s="53">
        <v>0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</row>
    <row r="576" spans="1:23" ht="15" customHeight="1" x14ac:dyDescent="0.4">
      <c r="A576" s="111"/>
      <c r="B576" s="114"/>
      <c r="C576" s="114"/>
      <c r="D576" s="111"/>
      <c r="E576" s="59" t="s">
        <v>27</v>
      </c>
      <c r="F576" s="53">
        <f t="shared" si="1401"/>
        <v>0</v>
      </c>
      <c r="G576" s="53">
        <f t="shared" ref="G576" si="1402">J576+M576</f>
        <v>0</v>
      </c>
      <c r="H576" s="53">
        <f t="shared" si="1394"/>
        <v>0</v>
      </c>
      <c r="I576" s="53">
        <f t="shared" ref="I576" si="1403">L576+O576</f>
        <v>0</v>
      </c>
      <c r="J576" s="53">
        <f t="shared" si="1397"/>
        <v>0</v>
      </c>
      <c r="K576" s="53">
        <f>I576</f>
        <v>0</v>
      </c>
      <c r="L576" s="53">
        <f t="shared" si="1398"/>
        <v>0</v>
      </c>
      <c r="M576" s="53">
        <v>0</v>
      </c>
      <c r="N576" s="53">
        <f t="shared" si="1399"/>
        <v>0</v>
      </c>
      <c r="O576" s="53">
        <v>0</v>
      </c>
      <c r="P576" s="53">
        <v>0</v>
      </c>
      <c r="Q576" s="53">
        <v>0</v>
      </c>
      <c r="R576" s="53">
        <v>0</v>
      </c>
      <c r="S576" s="53">
        <v>0</v>
      </c>
      <c r="T576" s="53">
        <v>0</v>
      </c>
      <c r="U576" s="53">
        <v>0</v>
      </c>
      <c r="V576" s="53">
        <v>0</v>
      </c>
      <c r="W576" s="53">
        <v>0</v>
      </c>
    </row>
    <row r="577" spans="1:23" ht="16.5" customHeight="1" x14ac:dyDescent="0.4">
      <c r="A577" s="109">
        <f>'Характеристика объектов'!A123</f>
        <v>96</v>
      </c>
      <c r="B577" s="112" t="str">
        <f>'Характеристика объектов'!B123</f>
        <v>Никольское городское поселение</v>
      </c>
      <c r="C577" s="112" t="str">
        <f>'Характеристика объектов'!C123</f>
        <v>Ремонт участка ТС и ГВС от ТК-10 
до ТК-21 в г.п. Никольский</v>
      </c>
      <c r="D577" s="185" t="s">
        <v>22</v>
      </c>
      <c r="E577" s="186"/>
      <c r="F577" s="53">
        <f>I577+L577+O577+R577+U577</f>
        <v>4655.8600000000006</v>
      </c>
      <c r="G577" s="53">
        <f t="shared" ref="G577:G579" si="1404">J577+M577</f>
        <v>0</v>
      </c>
      <c r="H577" s="53">
        <f t="shared" ref="H577:H586" si="1405">K577+N577</f>
        <v>4655.8600000000006</v>
      </c>
      <c r="I577" s="53">
        <f>SUM(I578:I581)</f>
        <v>4655.8600000000006</v>
      </c>
      <c r="J577" s="53">
        <f t="shared" ref="J577:K577" si="1406">SUM(J578:J581)</f>
        <v>0</v>
      </c>
      <c r="K577" s="53">
        <f t="shared" si="1406"/>
        <v>4655.8600000000006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53">
        <v>0</v>
      </c>
      <c r="T577" s="53">
        <v>0</v>
      </c>
      <c r="U577" s="53">
        <v>0</v>
      </c>
      <c r="V577" s="53">
        <v>0</v>
      </c>
      <c r="W577" s="53">
        <v>0</v>
      </c>
    </row>
    <row r="578" spans="1:23" ht="16.5" customHeight="1" x14ac:dyDescent="0.4">
      <c r="A578" s="110"/>
      <c r="B578" s="113"/>
      <c r="C578" s="113"/>
      <c r="D578" s="109" t="s">
        <v>23</v>
      </c>
      <c r="E578" s="59" t="s">
        <v>24</v>
      </c>
      <c r="F578" s="53">
        <f t="shared" ref="F578" si="1407">I578+L578</f>
        <v>1978</v>
      </c>
      <c r="G578" s="53">
        <f t="shared" si="1404"/>
        <v>0</v>
      </c>
      <c r="H578" s="53">
        <f t="shared" si="1405"/>
        <v>1978</v>
      </c>
      <c r="I578" s="53">
        <f>SUM(J578:K578)</f>
        <v>1978</v>
      </c>
      <c r="J578" s="53">
        <f t="shared" ref="J578:K581" si="1408">M578+P578</f>
        <v>0</v>
      </c>
      <c r="K578" s="53">
        <v>1978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0</v>
      </c>
      <c r="R578" s="53">
        <v>0</v>
      </c>
      <c r="S578" s="53">
        <v>0</v>
      </c>
      <c r="T578" s="53">
        <v>0</v>
      </c>
      <c r="U578" s="53">
        <v>0</v>
      </c>
      <c r="V578" s="53">
        <v>0</v>
      </c>
      <c r="W578" s="53">
        <v>0</v>
      </c>
    </row>
    <row r="579" spans="1:23" ht="15" customHeight="1" x14ac:dyDescent="0.4">
      <c r="A579" s="110"/>
      <c r="B579" s="113"/>
      <c r="C579" s="113"/>
      <c r="D579" s="110"/>
      <c r="E579" s="59" t="s">
        <v>25</v>
      </c>
      <c r="F579" s="53">
        <f>I579+L579</f>
        <v>2356.52</v>
      </c>
      <c r="G579" s="53">
        <f t="shared" si="1404"/>
        <v>0</v>
      </c>
      <c r="H579" s="53">
        <f t="shared" si="1405"/>
        <v>2356.52</v>
      </c>
      <c r="I579" s="53">
        <f t="shared" ref="I579:I580" si="1409">SUM(J579:K579)</f>
        <v>2356.52</v>
      </c>
      <c r="J579" s="53">
        <f t="shared" si="1408"/>
        <v>0</v>
      </c>
      <c r="K579" s="53">
        <v>2356.52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53">
        <v>0</v>
      </c>
      <c r="R579" s="53">
        <v>0</v>
      </c>
      <c r="S579" s="53">
        <v>0</v>
      </c>
      <c r="T579" s="53">
        <v>0</v>
      </c>
      <c r="U579" s="53">
        <v>0</v>
      </c>
      <c r="V579" s="53">
        <v>0</v>
      </c>
      <c r="W579" s="53">
        <v>0</v>
      </c>
    </row>
    <row r="580" spans="1:23" ht="15" customHeight="1" x14ac:dyDescent="0.4">
      <c r="A580" s="110"/>
      <c r="B580" s="113"/>
      <c r="C580" s="113"/>
      <c r="D580" s="110"/>
      <c r="E580" s="59" t="s">
        <v>26</v>
      </c>
      <c r="F580" s="53">
        <f t="shared" ref="F580:F581" si="1410">I580+L580</f>
        <v>321.33999999999969</v>
      </c>
      <c r="G580" s="53">
        <f>J580+M580</f>
        <v>0</v>
      </c>
      <c r="H580" s="53">
        <f t="shared" si="1405"/>
        <v>321.33999999999969</v>
      </c>
      <c r="I580" s="53">
        <f t="shared" si="1409"/>
        <v>321.33999999999969</v>
      </c>
      <c r="J580" s="53">
        <f t="shared" si="1408"/>
        <v>0</v>
      </c>
      <c r="K580" s="53">
        <v>321.33999999999969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53">
        <v>0</v>
      </c>
      <c r="T580" s="53">
        <v>0</v>
      </c>
      <c r="U580" s="53">
        <v>0</v>
      </c>
      <c r="V580" s="53">
        <v>0</v>
      </c>
      <c r="W580" s="53">
        <v>0</v>
      </c>
    </row>
    <row r="581" spans="1:23" ht="15" customHeight="1" x14ac:dyDescent="0.4">
      <c r="A581" s="111"/>
      <c r="B581" s="114"/>
      <c r="C581" s="114"/>
      <c r="D581" s="111"/>
      <c r="E581" s="59" t="s">
        <v>27</v>
      </c>
      <c r="F581" s="53">
        <f t="shared" si="1410"/>
        <v>0</v>
      </c>
      <c r="G581" s="53">
        <f t="shared" ref="G581:G584" si="1411">J581+M581</f>
        <v>0</v>
      </c>
      <c r="H581" s="53">
        <f t="shared" si="1405"/>
        <v>0</v>
      </c>
      <c r="I581" s="53">
        <f>K581</f>
        <v>0</v>
      </c>
      <c r="J581" s="53">
        <f t="shared" si="1408"/>
        <v>0</v>
      </c>
      <c r="K581" s="53">
        <f t="shared" si="1408"/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0</v>
      </c>
      <c r="S581" s="53">
        <v>0</v>
      </c>
      <c r="T581" s="53">
        <v>0</v>
      </c>
      <c r="U581" s="53">
        <v>0</v>
      </c>
      <c r="V581" s="53">
        <v>0</v>
      </c>
      <c r="W581" s="53">
        <v>0</v>
      </c>
    </row>
    <row r="582" spans="1:23" ht="16.5" customHeight="1" x14ac:dyDescent="0.4">
      <c r="A582" s="109">
        <f>'Характеристика объектов'!A124</f>
        <v>97</v>
      </c>
      <c r="B582" s="112" t="str">
        <f>'Характеристика объектов'!B124</f>
        <v>Никольское городское поселение</v>
      </c>
      <c r="C582" s="112" t="str">
        <f>'Характеристика объектов'!C124</f>
        <v>Ремонт участка ТС и ГВС от ТК-8Г 
до ул. Новая, д. 16А в г.п. Никольский</v>
      </c>
      <c r="D582" s="185" t="s">
        <v>22</v>
      </c>
      <c r="E582" s="186"/>
      <c r="F582" s="53">
        <f>I582+L582+O582+R582+U582</f>
        <v>2849.7199999999993</v>
      </c>
      <c r="G582" s="53">
        <f t="shared" si="1411"/>
        <v>0</v>
      </c>
      <c r="H582" s="53">
        <f t="shared" si="1405"/>
        <v>2849.7199999999993</v>
      </c>
      <c r="I582" s="53">
        <f t="shared" ref="I582" si="1412">SUM(I583:I586)</f>
        <v>2849.7199999999993</v>
      </c>
      <c r="J582" s="53">
        <f t="shared" ref="J582:K582" si="1413">SUM(J583:J586)</f>
        <v>0</v>
      </c>
      <c r="K582" s="53">
        <f t="shared" si="1413"/>
        <v>2849.7199999999993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0</v>
      </c>
    </row>
    <row r="583" spans="1:23" ht="16.5" customHeight="1" x14ac:dyDescent="0.4">
      <c r="A583" s="110"/>
      <c r="B583" s="113"/>
      <c r="C583" s="113"/>
      <c r="D583" s="109" t="s">
        <v>23</v>
      </c>
      <c r="E583" s="59" t="s">
        <v>24</v>
      </c>
      <c r="F583" s="53">
        <f t="shared" ref="F583" si="1414">I583+L583</f>
        <v>1211</v>
      </c>
      <c r="G583" s="53">
        <f t="shared" si="1411"/>
        <v>0</v>
      </c>
      <c r="H583" s="53">
        <f t="shared" si="1405"/>
        <v>1211</v>
      </c>
      <c r="I583" s="53">
        <f t="shared" ref="I583:I585" si="1415">SUM(J583:K583)</f>
        <v>1211</v>
      </c>
      <c r="J583" s="53">
        <f t="shared" ref="J583:K586" si="1416">M583+P583</f>
        <v>0</v>
      </c>
      <c r="K583" s="53">
        <v>1211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0</v>
      </c>
      <c r="S583" s="53">
        <v>0</v>
      </c>
      <c r="T583" s="53">
        <v>0</v>
      </c>
      <c r="U583" s="53">
        <v>0</v>
      </c>
      <c r="V583" s="53">
        <v>0</v>
      </c>
      <c r="W583" s="53">
        <v>0</v>
      </c>
    </row>
    <row r="584" spans="1:23" ht="15" customHeight="1" x14ac:dyDescent="0.4">
      <c r="A584" s="110"/>
      <c r="B584" s="113"/>
      <c r="C584" s="113"/>
      <c r="D584" s="110"/>
      <c r="E584" s="59" t="s">
        <v>25</v>
      </c>
      <c r="F584" s="53">
        <f>I584+L584</f>
        <v>1442.07</v>
      </c>
      <c r="G584" s="53">
        <f t="shared" si="1411"/>
        <v>0</v>
      </c>
      <c r="H584" s="53">
        <f t="shared" si="1405"/>
        <v>1442.07</v>
      </c>
      <c r="I584" s="53">
        <f t="shared" si="1415"/>
        <v>1442.07</v>
      </c>
      <c r="J584" s="53">
        <f t="shared" si="1416"/>
        <v>0</v>
      </c>
      <c r="K584" s="53">
        <v>1442.07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53">
        <v>0</v>
      </c>
      <c r="T584" s="53">
        <v>0</v>
      </c>
      <c r="U584" s="53">
        <v>0</v>
      </c>
      <c r="V584" s="53">
        <v>0</v>
      </c>
      <c r="W584" s="53">
        <v>0</v>
      </c>
    </row>
    <row r="585" spans="1:23" ht="15" customHeight="1" x14ac:dyDescent="0.4">
      <c r="A585" s="110"/>
      <c r="B585" s="113"/>
      <c r="C585" s="113"/>
      <c r="D585" s="110"/>
      <c r="E585" s="59" t="s">
        <v>26</v>
      </c>
      <c r="F585" s="53">
        <f t="shared" ref="F585:F586" si="1417">I585+L585</f>
        <v>196.64999999999986</v>
      </c>
      <c r="G585" s="53">
        <f>J585+M585</f>
        <v>0</v>
      </c>
      <c r="H585" s="53">
        <f t="shared" si="1405"/>
        <v>196.64999999999986</v>
      </c>
      <c r="I585" s="53">
        <f t="shared" si="1415"/>
        <v>196.64999999999986</v>
      </c>
      <c r="J585" s="53">
        <f t="shared" si="1416"/>
        <v>0</v>
      </c>
      <c r="K585" s="53">
        <v>196.64999999999986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0</v>
      </c>
      <c r="V585" s="53">
        <v>0</v>
      </c>
      <c r="W585" s="53">
        <v>0</v>
      </c>
    </row>
    <row r="586" spans="1:23" ht="15" customHeight="1" x14ac:dyDescent="0.4">
      <c r="A586" s="111"/>
      <c r="B586" s="114"/>
      <c r="C586" s="114"/>
      <c r="D586" s="111"/>
      <c r="E586" s="59" t="s">
        <v>27</v>
      </c>
      <c r="F586" s="53">
        <f t="shared" si="1417"/>
        <v>0</v>
      </c>
      <c r="G586" s="53">
        <f t="shared" ref="G586" si="1418">J586+M586</f>
        <v>0</v>
      </c>
      <c r="H586" s="53">
        <f t="shared" si="1405"/>
        <v>0</v>
      </c>
      <c r="I586" s="53">
        <f>K586</f>
        <v>0</v>
      </c>
      <c r="J586" s="53">
        <f t="shared" si="1416"/>
        <v>0</v>
      </c>
      <c r="K586" s="53">
        <f t="shared" si="1416"/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0</v>
      </c>
      <c r="S586" s="53">
        <v>0</v>
      </c>
      <c r="T586" s="53">
        <v>0</v>
      </c>
      <c r="U586" s="53">
        <v>0</v>
      </c>
      <c r="V586" s="53">
        <v>0</v>
      </c>
      <c r="W586" s="53">
        <v>0</v>
      </c>
    </row>
  </sheetData>
  <mergeCells count="554">
    <mergeCell ref="A582:A586"/>
    <mergeCell ref="B582:B586"/>
    <mergeCell ref="C582:C586"/>
    <mergeCell ref="D582:E582"/>
    <mergeCell ref="D583:D586"/>
    <mergeCell ref="A567:C571"/>
    <mergeCell ref="D567:E567"/>
    <mergeCell ref="A572:A576"/>
    <mergeCell ref="B572:B576"/>
    <mergeCell ref="C572:C576"/>
    <mergeCell ref="D572:E572"/>
    <mergeCell ref="D573:D576"/>
    <mergeCell ref="A577:A581"/>
    <mergeCell ref="B577:B581"/>
    <mergeCell ref="C577:C581"/>
    <mergeCell ref="D577:E577"/>
    <mergeCell ref="D578:D581"/>
    <mergeCell ref="B6:B10"/>
    <mergeCell ref="C6:C10"/>
    <mergeCell ref="D6:E10"/>
    <mergeCell ref="T2:W2"/>
    <mergeCell ref="F6:W6"/>
    <mergeCell ref="F7:H8"/>
    <mergeCell ref="U7:W8"/>
    <mergeCell ref="I7:K8"/>
    <mergeCell ref="L7:N8"/>
    <mergeCell ref="O7:Q8"/>
    <mergeCell ref="R7:T8"/>
    <mergeCell ref="A3:W3"/>
    <mergeCell ref="A4:W4"/>
    <mergeCell ref="A6:A10"/>
    <mergeCell ref="A12:C16"/>
    <mergeCell ref="D12:E12"/>
    <mergeCell ref="D13:D16"/>
    <mergeCell ref="A27:A31"/>
    <mergeCell ref="B27:B31"/>
    <mergeCell ref="D27:E27"/>
    <mergeCell ref="D28:D31"/>
    <mergeCell ref="C27:C31"/>
    <mergeCell ref="D11:E11"/>
    <mergeCell ref="A22:C26"/>
    <mergeCell ref="D22:E22"/>
    <mergeCell ref="D23:D26"/>
    <mergeCell ref="A17:C21"/>
    <mergeCell ref="D17:E17"/>
    <mergeCell ref="D18:D21"/>
    <mergeCell ref="A142:C146"/>
    <mergeCell ref="D142:E142"/>
    <mergeCell ref="D143:D146"/>
    <mergeCell ref="A37:A41"/>
    <mergeCell ref="B37:B41"/>
    <mergeCell ref="C37:C41"/>
    <mergeCell ref="D37:E37"/>
    <mergeCell ref="D38:D41"/>
    <mergeCell ref="A42:A46"/>
    <mergeCell ref="B42:B46"/>
    <mergeCell ref="C42:C46"/>
    <mergeCell ref="D42:E42"/>
    <mergeCell ref="D43:D46"/>
    <mergeCell ref="A47:C51"/>
    <mergeCell ref="D47:E47"/>
    <mergeCell ref="D48:D51"/>
    <mergeCell ref="A52:A56"/>
    <mergeCell ref="D68:D71"/>
    <mergeCell ref="B52:B56"/>
    <mergeCell ref="A97:C101"/>
    <mergeCell ref="C52:C56"/>
    <mergeCell ref="D52:E52"/>
    <mergeCell ref="D53:D56"/>
    <mergeCell ref="A57:A61"/>
    <mergeCell ref="D197:E197"/>
    <mergeCell ref="A197:C201"/>
    <mergeCell ref="A177:C181"/>
    <mergeCell ref="D177:E177"/>
    <mergeCell ref="D178:D181"/>
    <mergeCell ref="A182:A186"/>
    <mergeCell ref="B182:B186"/>
    <mergeCell ref="D182:E182"/>
    <mergeCell ref="A187:C191"/>
    <mergeCell ref="D187:E187"/>
    <mergeCell ref="D188:D191"/>
    <mergeCell ref="A192:A196"/>
    <mergeCell ref="B192:B196"/>
    <mergeCell ref="C192:C196"/>
    <mergeCell ref="D192:E192"/>
    <mergeCell ref="D193:D196"/>
    <mergeCell ref="D198:D201"/>
    <mergeCell ref="C182:C186"/>
    <mergeCell ref="D183:D186"/>
    <mergeCell ref="A312:A316"/>
    <mergeCell ref="B312:B316"/>
    <mergeCell ref="C312:C316"/>
    <mergeCell ref="D312:E312"/>
    <mergeCell ref="A402:A406"/>
    <mergeCell ref="B402:B406"/>
    <mergeCell ref="C402:C406"/>
    <mergeCell ref="D402:E402"/>
    <mergeCell ref="D403:D406"/>
    <mergeCell ref="A367:C371"/>
    <mergeCell ref="D367:E367"/>
    <mergeCell ref="D368:D371"/>
    <mergeCell ref="A322:A326"/>
    <mergeCell ref="B322:B326"/>
    <mergeCell ref="C322:C326"/>
    <mergeCell ref="D322:E322"/>
    <mergeCell ref="D323:D326"/>
    <mergeCell ref="A327:A331"/>
    <mergeCell ref="B327:B331"/>
    <mergeCell ref="C327:C331"/>
    <mergeCell ref="D327:E327"/>
    <mergeCell ref="A362:A366"/>
    <mergeCell ref="B362:B366"/>
    <mergeCell ref="C362:C366"/>
    <mergeCell ref="A307:C311"/>
    <mergeCell ref="A502:A506"/>
    <mergeCell ref="B502:B506"/>
    <mergeCell ref="C502:C506"/>
    <mergeCell ref="D502:E502"/>
    <mergeCell ref="D503:D506"/>
    <mergeCell ref="D568:D571"/>
    <mergeCell ref="A487:C491"/>
    <mergeCell ref="D487:E487"/>
    <mergeCell ref="D488:D491"/>
    <mergeCell ref="A497:A501"/>
    <mergeCell ref="B497:B501"/>
    <mergeCell ref="C497:C501"/>
    <mergeCell ref="D497:E497"/>
    <mergeCell ref="D498:D501"/>
    <mergeCell ref="D563:D566"/>
    <mergeCell ref="A562:C566"/>
    <mergeCell ref="D562:E562"/>
    <mergeCell ref="A527:A531"/>
    <mergeCell ref="B527:B531"/>
    <mergeCell ref="C527:C531"/>
    <mergeCell ref="D527:E527"/>
    <mergeCell ref="D528:D531"/>
    <mergeCell ref="A532:A536"/>
    <mergeCell ref="B57:B61"/>
    <mergeCell ref="C57:C61"/>
    <mergeCell ref="D57:E57"/>
    <mergeCell ref="D58:D61"/>
    <mergeCell ref="A92:A96"/>
    <mergeCell ref="B92:B96"/>
    <mergeCell ref="C92:C96"/>
    <mergeCell ref="D92:E92"/>
    <mergeCell ref="D93:D96"/>
    <mergeCell ref="A72:A76"/>
    <mergeCell ref="B72:B76"/>
    <mergeCell ref="C72:C76"/>
    <mergeCell ref="D72:E72"/>
    <mergeCell ref="D73:D76"/>
    <mergeCell ref="A77:A81"/>
    <mergeCell ref="B77:B81"/>
    <mergeCell ref="C77:C81"/>
    <mergeCell ref="D77:E77"/>
    <mergeCell ref="D78:D81"/>
    <mergeCell ref="D97:E97"/>
    <mergeCell ref="D98:D101"/>
    <mergeCell ref="A117:A121"/>
    <mergeCell ref="B117:B121"/>
    <mergeCell ref="C117:C121"/>
    <mergeCell ref="D117:E117"/>
    <mergeCell ref="D118:D121"/>
    <mergeCell ref="A122:A126"/>
    <mergeCell ref="B122:B126"/>
    <mergeCell ref="C122:C126"/>
    <mergeCell ref="D122:E122"/>
    <mergeCell ref="D123:D126"/>
    <mergeCell ref="A102:A106"/>
    <mergeCell ref="B102:B106"/>
    <mergeCell ref="C102:C106"/>
    <mergeCell ref="D102:E102"/>
    <mergeCell ref="D103:D106"/>
    <mergeCell ref="A107:A111"/>
    <mergeCell ref="B107:B111"/>
    <mergeCell ref="C107:C111"/>
    <mergeCell ref="D107:E107"/>
    <mergeCell ref="D108:D111"/>
    <mergeCell ref="A112:A116"/>
    <mergeCell ref="B112:B116"/>
    <mergeCell ref="A167:A171"/>
    <mergeCell ref="B167:B171"/>
    <mergeCell ref="C167:C171"/>
    <mergeCell ref="D167:E167"/>
    <mergeCell ref="A137:A141"/>
    <mergeCell ref="B137:B141"/>
    <mergeCell ref="C137:C141"/>
    <mergeCell ref="D137:E137"/>
    <mergeCell ref="D138:D141"/>
    <mergeCell ref="A147:A151"/>
    <mergeCell ref="B147:B151"/>
    <mergeCell ref="C147:C151"/>
    <mergeCell ref="D147:E147"/>
    <mergeCell ref="D148:D151"/>
    <mergeCell ref="A157:A161"/>
    <mergeCell ref="B157:B161"/>
    <mergeCell ref="C157:C161"/>
    <mergeCell ref="D157:E157"/>
    <mergeCell ref="D158:D161"/>
    <mergeCell ref="A162:A166"/>
    <mergeCell ref="B162:B166"/>
    <mergeCell ref="C162:C166"/>
    <mergeCell ref="D162:E162"/>
    <mergeCell ref="D163:D166"/>
    <mergeCell ref="A517:C521"/>
    <mergeCell ref="D517:E517"/>
    <mergeCell ref="D518:D521"/>
    <mergeCell ref="A522:A526"/>
    <mergeCell ref="B522:B526"/>
    <mergeCell ref="C522:C526"/>
    <mergeCell ref="D522:E522"/>
    <mergeCell ref="D523:D526"/>
    <mergeCell ref="A507:A511"/>
    <mergeCell ref="B507:B511"/>
    <mergeCell ref="C507:C511"/>
    <mergeCell ref="D507:E507"/>
    <mergeCell ref="D508:D511"/>
    <mergeCell ref="A512:A516"/>
    <mergeCell ref="B512:B516"/>
    <mergeCell ref="C512:C516"/>
    <mergeCell ref="D512:E512"/>
    <mergeCell ref="D513:D516"/>
    <mergeCell ref="C532:C536"/>
    <mergeCell ref="D532:E532"/>
    <mergeCell ref="D533:D536"/>
    <mergeCell ref="A537:A541"/>
    <mergeCell ref="B537:B541"/>
    <mergeCell ref="C537:C541"/>
    <mergeCell ref="D537:E537"/>
    <mergeCell ref="D538:D541"/>
    <mergeCell ref="A542:A546"/>
    <mergeCell ref="B542:B546"/>
    <mergeCell ref="C542:C546"/>
    <mergeCell ref="D542:E542"/>
    <mergeCell ref="D543:D546"/>
    <mergeCell ref="B532:B536"/>
    <mergeCell ref="A547:A551"/>
    <mergeCell ref="B547:B551"/>
    <mergeCell ref="C547:C551"/>
    <mergeCell ref="D547:E547"/>
    <mergeCell ref="D548:D551"/>
    <mergeCell ref="A557:A561"/>
    <mergeCell ref="B557:B561"/>
    <mergeCell ref="C557:C561"/>
    <mergeCell ref="D557:E557"/>
    <mergeCell ref="D558:D561"/>
    <mergeCell ref="A552:A556"/>
    <mergeCell ref="B552:B556"/>
    <mergeCell ref="C552:C556"/>
    <mergeCell ref="D552:E552"/>
    <mergeCell ref="D553:D556"/>
    <mergeCell ref="D467:E467"/>
    <mergeCell ref="D468:D471"/>
    <mergeCell ref="A472:A476"/>
    <mergeCell ref="B472:B476"/>
    <mergeCell ref="C472:C476"/>
    <mergeCell ref="D472:E472"/>
    <mergeCell ref="D473:D476"/>
    <mergeCell ref="A482:A486"/>
    <mergeCell ref="B482:B486"/>
    <mergeCell ref="C482:C486"/>
    <mergeCell ref="D482:E482"/>
    <mergeCell ref="D483:D486"/>
    <mergeCell ref="A477:A481"/>
    <mergeCell ref="B477:B481"/>
    <mergeCell ref="C477:C481"/>
    <mergeCell ref="D477:E477"/>
    <mergeCell ref="D478:D481"/>
    <mergeCell ref="A467:C471"/>
    <mergeCell ref="A437:A441"/>
    <mergeCell ref="B437:B441"/>
    <mergeCell ref="B432:B436"/>
    <mergeCell ref="C432:C436"/>
    <mergeCell ref="D432:E432"/>
    <mergeCell ref="D433:D436"/>
    <mergeCell ref="A412:C416"/>
    <mergeCell ref="D412:E412"/>
    <mergeCell ref="D413:D416"/>
    <mergeCell ref="A417:A421"/>
    <mergeCell ref="B417:B421"/>
    <mergeCell ref="C417:C421"/>
    <mergeCell ref="D417:E417"/>
    <mergeCell ref="D418:D421"/>
    <mergeCell ref="A422:A426"/>
    <mergeCell ref="B422:B426"/>
    <mergeCell ref="C422:C426"/>
    <mergeCell ref="D422:E422"/>
    <mergeCell ref="D423:D426"/>
    <mergeCell ref="D428:D431"/>
    <mergeCell ref="A432:A436"/>
    <mergeCell ref="C457:C461"/>
    <mergeCell ref="D457:E457"/>
    <mergeCell ref="D458:D461"/>
    <mergeCell ref="A462:A466"/>
    <mergeCell ref="B462:B466"/>
    <mergeCell ref="C462:C466"/>
    <mergeCell ref="D462:E462"/>
    <mergeCell ref="D463:D466"/>
    <mergeCell ref="A447:A451"/>
    <mergeCell ref="B447:B451"/>
    <mergeCell ref="C447:C451"/>
    <mergeCell ref="D447:E447"/>
    <mergeCell ref="D448:D451"/>
    <mergeCell ref="A452:A456"/>
    <mergeCell ref="B452:B456"/>
    <mergeCell ref="C452:C456"/>
    <mergeCell ref="D452:E452"/>
    <mergeCell ref="D453:D456"/>
    <mergeCell ref="D362:E362"/>
    <mergeCell ref="D363:D366"/>
    <mergeCell ref="A342:A346"/>
    <mergeCell ref="B342:B346"/>
    <mergeCell ref="C342:C346"/>
    <mergeCell ref="D342:E342"/>
    <mergeCell ref="D343:D346"/>
    <mergeCell ref="A347:A351"/>
    <mergeCell ref="B347:B351"/>
    <mergeCell ref="C347:C351"/>
    <mergeCell ref="D347:E347"/>
    <mergeCell ref="D348:D351"/>
    <mergeCell ref="D238:D241"/>
    <mergeCell ref="A242:A246"/>
    <mergeCell ref="B242:B246"/>
    <mergeCell ref="C242:C246"/>
    <mergeCell ref="D242:E242"/>
    <mergeCell ref="D243:D246"/>
    <mergeCell ref="A247:A251"/>
    <mergeCell ref="B247:B251"/>
    <mergeCell ref="C247:C251"/>
    <mergeCell ref="D247:E247"/>
    <mergeCell ref="D248:D251"/>
    <mergeCell ref="A237:A241"/>
    <mergeCell ref="B237:B241"/>
    <mergeCell ref="C237:C241"/>
    <mergeCell ref="D237:E237"/>
    <mergeCell ref="A252:A256"/>
    <mergeCell ref="B252:B256"/>
    <mergeCell ref="C252:C256"/>
    <mergeCell ref="D252:E252"/>
    <mergeCell ref="D253:D256"/>
    <mergeCell ref="A257:A261"/>
    <mergeCell ref="B257:B261"/>
    <mergeCell ref="C257:C261"/>
    <mergeCell ref="D257:E257"/>
    <mergeCell ref="D258:D261"/>
    <mergeCell ref="A262:A266"/>
    <mergeCell ref="B262:B266"/>
    <mergeCell ref="C262:C266"/>
    <mergeCell ref="D262:E262"/>
    <mergeCell ref="D263:D266"/>
    <mergeCell ref="A267:A271"/>
    <mergeCell ref="B267:B271"/>
    <mergeCell ref="C267:C271"/>
    <mergeCell ref="D267:E267"/>
    <mergeCell ref="D268:D271"/>
    <mergeCell ref="A272:A276"/>
    <mergeCell ref="B272:B276"/>
    <mergeCell ref="C272:C276"/>
    <mergeCell ref="D272:E272"/>
    <mergeCell ref="D273:D276"/>
    <mergeCell ref="A277:A281"/>
    <mergeCell ref="B277:B281"/>
    <mergeCell ref="C277:C281"/>
    <mergeCell ref="D277:E277"/>
    <mergeCell ref="D278:D281"/>
    <mergeCell ref="A282:A286"/>
    <mergeCell ref="B282:B286"/>
    <mergeCell ref="C282:C286"/>
    <mergeCell ref="D282:E282"/>
    <mergeCell ref="D283:D286"/>
    <mergeCell ref="A287:A291"/>
    <mergeCell ref="B287:B291"/>
    <mergeCell ref="C287:C291"/>
    <mergeCell ref="D287:E287"/>
    <mergeCell ref="D288:D291"/>
    <mergeCell ref="C217:C221"/>
    <mergeCell ref="D217:E217"/>
    <mergeCell ref="D218:D221"/>
    <mergeCell ref="A222:A226"/>
    <mergeCell ref="B222:B226"/>
    <mergeCell ref="C222:C226"/>
    <mergeCell ref="D222:E222"/>
    <mergeCell ref="D223:D226"/>
    <mergeCell ref="A207:A211"/>
    <mergeCell ref="B207:B211"/>
    <mergeCell ref="C207:C211"/>
    <mergeCell ref="D207:E207"/>
    <mergeCell ref="D208:D211"/>
    <mergeCell ref="A212:A216"/>
    <mergeCell ref="B212:B216"/>
    <mergeCell ref="C212:C216"/>
    <mergeCell ref="D212:E212"/>
    <mergeCell ref="D213:D216"/>
    <mergeCell ref="A397:A401"/>
    <mergeCell ref="B397:B401"/>
    <mergeCell ref="C397:C401"/>
    <mergeCell ref="D397:E397"/>
    <mergeCell ref="D398:D401"/>
    <mergeCell ref="A392:A396"/>
    <mergeCell ref="B392:B396"/>
    <mergeCell ref="C392:C396"/>
    <mergeCell ref="D392:E392"/>
    <mergeCell ref="D393:D396"/>
    <mergeCell ref="A382:A386"/>
    <mergeCell ref="B382:B386"/>
    <mergeCell ref="C382:C386"/>
    <mergeCell ref="D382:E382"/>
    <mergeCell ref="D383:D386"/>
    <mergeCell ref="A387:A391"/>
    <mergeCell ref="B387:B391"/>
    <mergeCell ref="C387:C391"/>
    <mergeCell ref="D387:E387"/>
    <mergeCell ref="D388:D391"/>
    <mergeCell ref="A372:A376"/>
    <mergeCell ref="B372:B376"/>
    <mergeCell ref="C372:C376"/>
    <mergeCell ref="D372:E372"/>
    <mergeCell ref="D373:D376"/>
    <mergeCell ref="A377:A381"/>
    <mergeCell ref="B377:B381"/>
    <mergeCell ref="C377:C381"/>
    <mergeCell ref="D377:E377"/>
    <mergeCell ref="D378:D381"/>
    <mergeCell ref="A32:A36"/>
    <mergeCell ref="B32:B36"/>
    <mergeCell ref="C32:C36"/>
    <mergeCell ref="D32:E32"/>
    <mergeCell ref="D33:D36"/>
    <mergeCell ref="A87:A91"/>
    <mergeCell ref="B87:B91"/>
    <mergeCell ref="C87:C91"/>
    <mergeCell ref="D87:E87"/>
    <mergeCell ref="D88:D91"/>
    <mergeCell ref="A82:A86"/>
    <mergeCell ref="B82:B86"/>
    <mergeCell ref="C82:C86"/>
    <mergeCell ref="D82:E82"/>
    <mergeCell ref="D83:D86"/>
    <mergeCell ref="A62:A66"/>
    <mergeCell ref="B62:B66"/>
    <mergeCell ref="C62:C66"/>
    <mergeCell ref="D62:E62"/>
    <mergeCell ref="D63:D66"/>
    <mergeCell ref="A67:A71"/>
    <mergeCell ref="B67:B71"/>
    <mergeCell ref="C67:C71"/>
    <mergeCell ref="D67:E67"/>
    <mergeCell ref="A172:A176"/>
    <mergeCell ref="B172:B176"/>
    <mergeCell ref="C172:C176"/>
    <mergeCell ref="D172:E172"/>
    <mergeCell ref="D173:D176"/>
    <mergeCell ref="C112:C116"/>
    <mergeCell ref="D112:E112"/>
    <mergeCell ref="D113:D116"/>
    <mergeCell ref="A127:A131"/>
    <mergeCell ref="B127:B131"/>
    <mergeCell ref="C127:C131"/>
    <mergeCell ref="D127:E127"/>
    <mergeCell ref="D128:D131"/>
    <mergeCell ref="A132:A136"/>
    <mergeCell ref="B132:B136"/>
    <mergeCell ref="C132:C136"/>
    <mergeCell ref="D132:E132"/>
    <mergeCell ref="D133:D136"/>
    <mergeCell ref="D168:D171"/>
    <mergeCell ref="A152:A156"/>
    <mergeCell ref="B152:B156"/>
    <mergeCell ref="C152:C156"/>
    <mergeCell ref="D152:E152"/>
    <mergeCell ref="D153:D156"/>
    <mergeCell ref="D313:D316"/>
    <mergeCell ref="D307:E307"/>
    <mergeCell ref="D308:D311"/>
    <mergeCell ref="A317:A321"/>
    <mergeCell ref="B317:B321"/>
    <mergeCell ref="C317:C321"/>
    <mergeCell ref="D317:E317"/>
    <mergeCell ref="A202:A206"/>
    <mergeCell ref="B202:B206"/>
    <mergeCell ref="C202:C206"/>
    <mergeCell ref="D202:E202"/>
    <mergeCell ref="D203:D206"/>
    <mergeCell ref="A227:A231"/>
    <mergeCell ref="B227:B231"/>
    <mergeCell ref="C227:C231"/>
    <mergeCell ref="D227:E227"/>
    <mergeCell ref="D228:D231"/>
    <mergeCell ref="A232:A236"/>
    <mergeCell ref="B232:B236"/>
    <mergeCell ref="C232:C236"/>
    <mergeCell ref="D232:E232"/>
    <mergeCell ref="D233:D236"/>
    <mergeCell ref="A217:A221"/>
    <mergeCell ref="B217:B221"/>
    <mergeCell ref="A292:A296"/>
    <mergeCell ref="B292:B296"/>
    <mergeCell ref="C292:C296"/>
    <mergeCell ref="D292:E292"/>
    <mergeCell ref="D293:D296"/>
    <mergeCell ref="A297:C301"/>
    <mergeCell ref="D297:E297"/>
    <mergeCell ref="D298:D301"/>
    <mergeCell ref="A302:A306"/>
    <mergeCell ref="B302:B306"/>
    <mergeCell ref="C302:C306"/>
    <mergeCell ref="D302:E302"/>
    <mergeCell ref="D303:D306"/>
    <mergeCell ref="D318:D321"/>
    <mergeCell ref="A357:A361"/>
    <mergeCell ref="B357:B361"/>
    <mergeCell ref="C357:C361"/>
    <mergeCell ref="D357:E357"/>
    <mergeCell ref="D358:D361"/>
    <mergeCell ref="A352:A356"/>
    <mergeCell ref="B352:B356"/>
    <mergeCell ref="C352:C356"/>
    <mergeCell ref="D352:E352"/>
    <mergeCell ref="D353:D356"/>
    <mergeCell ref="D328:D331"/>
    <mergeCell ref="A332:A336"/>
    <mergeCell ref="B332:B336"/>
    <mergeCell ref="C332:C336"/>
    <mergeCell ref="D332:E332"/>
    <mergeCell ref="D333:D336"/>
    <mergeCell ref="A337:A341"/>
    <mergeCell ref="B337:B341"/>
    <mergeCell ref="C337:C341"/>
    <mergeCell ref="D337:E337"/>
    <mergeCell ref="D338:D341"/>
    <mergeCell ref="A407:A411"/>
    <mergeCell ref="B407:B411"/>
    <mergeCell ref="C407:C411"/>
    <mergeCell ref="D407:E407"/>
    <mergeCell ref="D408:D411"/>
    <mergeCell ref="A492:A496"/>
    <mergeCell ref="B492:B496"/>
    <mergeCell ref="C492:C496"/>
    <mergeCell ref="D492:E492"/>
    <mergeCell ref="D493:D496"/>
    <mergeCell ref="C437:C441"/>
    <mergeCell ref="D437:E437"/>
    <mergeCell ref="D438:D441"/>
    <mergeCell ref="A442:A446"/>
    <mergeCell ref="B442:B446"/>
    <mergeCell ref="C442:C446"/>
    <mergeCell ref="D442:E442"/>
    <mergeCell ref="D443:D446"/>
    <mergeCell ref="A427:A431"/>
    <mergeCell ref="B427:B431"/>
    <mergeCell ref="C427:C431"/>
    <mergeCell ref="D427:E427"/>
    <mergeCell ref="A457:A461"/>
    <mergeCell ref="B457:B461"/>
  </mergeCells>
  <printOptions horizontalCentered="1"/>
  <pageMargins left="0.59055118110236227" right="0.39370078740157483" top="0.98425196850393704" bottom="0.59055118110236227" header="0.31496062992125984" footer="0.31496062992125984"/>
  <pageSetup paperSize="9" scale="40" fitToHeight="0" orientation="landscape" r:id="rId1"/>
  <headerFooter differentFirst="1">
    <oddHeader>&amp;C&amp;"Times New Roman,обычный"&amp;12&amp;P</oddHeader>
  </headerFooter>
  <rowBreaks count="11" manualBreakCount="11">
    <brk id="46" max="16383" man="1"/>
    <brk id="86" max="16383" man="1"/>
    <brk id="126" max="16383" man="1"/>
    <brk id="176" max="16383" man="1"/>
    <brk id="226" max="22" man="1"/>
    <brk id="276" max="16383" man="1"/>
    <brk id="326" max="16383" man="1"/>
    <brk id="381" max="16383" man="1"/>
    <brk id="441" max="22" man="1"/>
    <brk id="506" max="22" man="1"/>
    <brk id="5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A8CDC"/>
  </sheetPr>
  <dimension ref="A1:J1000"/>
  <sheetViews>
    <sheetView tabSelected="1" view="pageBreakPreview" zoomScale="115" zoomScaleNormal="100" zoomScaleSheetLayoutView="115" workbookViewId="0">
      <selection activeCell="A12" sqref="A12"/>
    </sheetView>
  </sheetViews>
  <sheetFormatPr defaultColWidth="14.3984375" defaultRowHeight="15" customHeight="1" x14ac:dyDescent="0.45"/>
  <cols>
    <col min="1" max="1" width="11.1328125" style="31" customWidth="1"/>
    <col min="2" max="2" width="45.86328125" style="31" customWidth="1"/>
    <col min="3" max="3" width="16.1328125" style="31" customWidth="1"/>
    <col min="4" max="4" width="11.59765625" style="31" customWidth="1"/>
    <col min="5" max="9" width="11.1328125" style="31" customWidth="1"/>
    <col min="10" max="26" width="8.73046875" style="31" customWidth="1"/>
    <col min="27" max="16384" width="14.3984375" style="31"/>
  </cols>
  <sheetData>
    <row r="1" spans="1:10" ht="40.5" customHeight="1" x14ac:dyDescent="0.5">
      <c r="A1" s="30"/>
      <c r="B1" s="30"/>
      <c r="C1" s="30"/>
      <c r="D1" s="30"/>
      <c r="E1" s="30"/>
      <c r="F1" s="80" t="s">
        <v>382</v>
      </c>
      <c r="G1" s="187" t="s">
        <v>405</v>
      </c>
      <c r="H1" s="187"/>
      <c r="I1" s="187"/>
    </row>
    <row r="2" spans="1:10" ht="14.25" customHeight="1" x14ac:dyDescent="0.5">
      <c r="A2" s="30"/>
      <c r="B2" s="30"/>
      <c r="C2" s="30"/>
      <c r="D2" s="30"/>
      <c r="E2" s="30"/>
      <c r="F2" s="81"/>
      <c r="G2" s="81"/>
      <c r="H2" s="81"/>
      <c r="I2" s="81"/>
    </row>
    <row r="3" spans="1:10" ht="14.25" customHeight="1" x14ac:dyDescent="0.5">
      <c r="A3" s="30"/>
      <c r="B3" s="30"/>
      <c r="C3" s="30"/>
      <c r="D3" s="30"/>
      <c r="E3" s="30"/>
      <c r="F3" s="81"/>
      <c r="G3" s="81"/>
      <c r="H3" s="81"/>
      <c r="I3" s="81"/>
    </row>
    <row r="4" spans="1:10" ht="19.899999999999999" customHeight="1" x14ac:dyDescent="0.5">
      <c r="A4" s="30"/>
      <c r="B4" s="30"/>
      <c r="C4" s="30"/>
      <c r="D4" s="30"/>
      <c r="E4" s="30"/>
      <c r="F4" s="81"/>
      <c r="G4" s="81"/>
      <c r="H4" s="81"/>
      <c r="I4" s="81"/>
    </row>
    <row r="5" spans="1:10" ht="65.650000000000006" customHeight="1" x14ac:dyDescent="0.45">
      <c r="A5" s="188" t="s">
        <v>376</v>
      </c>
      <c r="B5" s="189"/>
      <c r="C5" s="189"/>
      <c r="D5" s="189"/>
      <c r="E5" s="189"/>
      <c r="F5" s="189"/>
      <c r="G5" s="189"/>
      <c r="H5" s="189"/>
      <c r="I5" s="189"/>
    </row>
    <row r="6" spans="1:10" ht="26.25" customHeight="1" thickBot="1" x14ac:dyDescent="0.5">
      <c r="A6" s="32"/>
      <c r="B6" s="190" t="s">
        <v>169</v>
      </c>
      <c r="C6" s="191"/>
      <c r="D6" s="191"/>
      <c r="E6" s="191"/>
      <c r="F6" s="191"/>
      <c r="G6" s="191"/>
      <c r="H6" s="191"/>
      <c r="I6" s="32"/>
    </row>
    <row r="7" spans="1:10" ht="14.25" customHeight="1" x14ac:dyDescent="0.5">
      <c r="A7" s="30"/>
      <c r="B7" s="192" t="s">
        <v>170</v>
      </c>
      <c r="C7" s="189"/>
      <c r="D7" s="189"/>
      <c r="E7" s="189"/>
      <c r="F7" s="189"/>
      <c r="G7" s="189"/>
      <c r="H7" s="189"/>
      <c r="I7" s="30"/>
    </row>
    <row r="8" spans="1:10" ht="6" customHeight="1" x14ac:dyDescent="0.5">
      <c r="A8" s="30"/>
      <c r="B8" s="30"/>
      <c r="C8" s="30"/>
      <c r="D8" s="30"/>
      <c r="E8" s="30"/>
      <c r="F8" s="30"/>
      <c r="G8" s="30"/>
      <c r="H8" s="30"/>
      <c r="I8" s="30"/>
    </row>
    <row r="9" spans="1:10" ht="41.25" customHeight="1" x14ac:dyDescent="0.65">
      <c r="A9" s="210" t="s">
        <v>171</v>
      </c>
      <c r="B9" s="193" t="s">
        <v>172</v>
      </c>
      <c r="C9" s="193" t="s">
        <v>173</v>
      </c>
      <c r="D9" s="196" t="s">
        <v>174</v>
      </c>
      <c r="E9" s="197"/>
      <c r="F9" s="197"/>
      <c r="G9" s="197"/>
      <c r="H9" s="197"/>
      <c r="I9" s="198"/>
      <c r="J9" s="33"/>
    </row>
    <row r="10" spans="1:10" ht="21.4" customHeight="1" x14ac:dyDescent="0.65">
      <c r="A10" s="211"/>
      <c r="B10" s="194"/>
      <c r="C10" s="194"/>
      <c r="D10" s="199">
        <v>2022</v>
      </c>
      <c r="E10" s="200" t="s">
        <v>175</v>
      </c>
      <c r="F10" s="197"/>
      <c r="G10" s="197"/>
      <c r="H10" s="197"/>
      <c r="I10" s="201"/>
      <c r="J10" s="33"/>
    </row>
    <row r="11" spans="1:10" ht="19.5" customHeight="1" x14ac:dyDescent="0.65">
      <c r="A11" s="212"/>
      <c r="B11" s="195"/>
      <c r="C11" s="195"/>
      <c r="D11" s="195"/>
      <c r="E11" s="65">
        <v>2023</v>
      </c>
      <c r="F11" s="65">
        <v>2024</v>
      </c>
      <c r="G11" s="65">
        <v>2025</v>
      </c>
      <c r="H11" s="66">
        <v>2026</v>
      </c>
      <c r="I11" s="67">
        <v>2027</v>
      </c>
      <c r="J11" s="33"/>
    </row>
    <row r="12" spans="1:10" ht="15" customHeight="1" x14ac:dyDescent="0.65">
      <c r="A12" s="213">
        <v>1</v>
      </c>
      <c r="B12" s="68">
        <v>2</v>
      </c>
      <c r="C12" s="68">
        <v>3</v>
      </c>
      <c r="D12" s="69">
        <v>4</v>
      </c>
      <c r="E12" s="69">
        <v>5</v>
      </c>
      <c r="F12" s="69">
        <v>6</v>
      </c>
      <c r="G12" s="69">
        <v>7</v>
      </c>
      <c r="H12" s="70">
        <v>8</v>
      </c>
      <c r="I12" s="67">
        <v>9</v>
      </c>
      <c r="J12" s="33"/>
    </row>
    <row r="13" spans="1:10" ht="57" customHeight="1" x14ac:dyDescent="0.65">
      <c r="A13" s="67">
        <v>1</v>
      </c>
      <c r="B13" s="74" t="s">
        <v>347</v>
      </c>
      <c r="C13" s="67" t="s">
        <v>30</v>
      </c>
      <c r="D13" s="71">
        <v>0</v>
      </c>
      <c r="E13" s="72">
        <v>6284.8616438166318</v>
      </c>
      <c r="F13" s="72">
        <v>28500.931482761007</v>
      </c>
      <c r="G13" s="72">
        <v>28500.931482761007</v>
      </c>
      <c r="H13" s="72">
        <v>28500.931482761007</v>
      </c>
      <c r="I13" s="72">
        <v>28500.931482761007</v>
      </c>
      <c r="J13" s="33"/>
    </row>
    <row r="14" spans="1:10" ht="45.75" customHeight="1" x14ac:dyDescent="0.65">
      <c r="A14" s="67">
        <v>2</v>
      </c>
      <c r="B14" s="74" t="s">
        <v>176</v>
      </c>
      <c r="C14" s="67" t="s">
        <v>29</v>
      </c>
      <c r="D14" s="73">
        <v>0</v>
      </c>
      <c r="E14" s="73">
        <v>47.594000000000001</v>
      </c>
      <c r="F14" s="73">
        <v>215.83</v>
      </c>
      <c r="G14" s="71">
        <v>215.83</v>
      </c>
      <c r="H14" s="71">
        <v>215.83</v>
      </c>
      <c r="I14" s="71">
        <v>215.83</v>
      </c>
      <c r="J14" s="33"/>
    </row>
    <row r="15" spans="1:10" ht="42" customHeight="1" x14ac:dyDescent="0.65">
      <c r="A15" s="67">
        <v>3</v>
      </c>
      <c r="B15" s="74" t="s">
        <v>177</v>
      </c>
      <c r="C15" s="67" t="s">
        <v>178</v>
      </c>
      <c r="D15" s="71">
        <v>0</v>
      </c>
      <c r="E15" s="71" t="s">
        <v>179</v>
      </c>
      <c r="F15" s="71" t="s">
        <v>180</v>
      </c>
      <c r="G15" s="71" t="s">
        <v>181</v>
      </c>
      <c r="H15" s="71" t="s">
        <v>182</v>
      </c>
      <c r="I15" s="71" t="s">
        <v>183</v>
      </c>
      <c r="J15" s="33"/>
    </row>
    <row r="16" spans="1:10" ht="14.25" customHeight="1" x14ac:dyDescent="0.4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4.25" customHeight="1" x14ac:dyDescent="0.4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4.25" customHeight="1" x14ac:dyDescent="0.4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4.25" customHeight="1" x14ac:dyDescent="0.4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4.25" customHeight="1" x14ac:dyDescent="0.4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4.25" customHeight="1" x14ac:dyDescent="0.4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4.25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4.25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4.25" customHeight="1" x14ac:dyDescent="0.4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4.25" customHeight="1" x14ac:dyDescent="0.4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4.25" customHeight="1" x14ac:dyDescent="0.4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4.25" customHeight="1" x14ac:dyDescent="0.4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4.25" customHeight="1" x14ac:dyDescent="0.4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4.25" customHeight="1" x14ac:dyDescent="0.4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4.25" customHeight="1" x14ac:dyDescent="0.4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4.25" customHeight="1" x14ac:dyDescent="0.4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4.25" customHeight="1" x14ac:dyDescent="0.4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 customHeight="1" x14ac:dyDescent="0.4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4.25" customHeight="1" x14ac:dyDescent="0.4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 customHeight="1" x14ac:dyDescent="0.4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4.25" customHeight="1" x14ac:dyDescent="0.4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4.25" customHeight="1" x14ac:dyDescent="0.4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4.25" customHeight="1" x14ac:dyDescent="0.4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4.25" customHeight="1" x14ac:dyDescent="0.4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4.25" customHeight="1" x14ac:dyDescent="0.4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4.25" customHeight="1" x14ac:dyDescent="0.4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4.25" customHeight="1" x14ac:dyDescent="0.4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4.25" customHeight="1" x14ac:dyDescent="0.4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4.2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 customHeight="1" x14ac:dyDescent="0.4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 customHeight="1" x14ac:dyDescent="0.4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 customHeight="1" x14ac:dyDescent="0.4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 customHeight="1" x14ac:dyDescent="0.4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4.25" customHeight="1" x14ac:dyDescent="0.4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4.25" customHeight="1" x14ac:dyDescent="0.4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4.25" customHeight="1" x14ac:dyDescent="0.4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4.25" customHeight="1" x14ac:dyDescent="0.4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4.25" customHeight="1" x14ac:dyDescent="0.4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4.25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4.25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4.25" customHeight="1" x14ac:dyDescent="0.4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4.25" customHeight="1" x14ac:dyDescent="0.4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4.25" customHeight="1" x14ac:dyDescent="0.4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4.25" customHeight="1" x14ac:dyDescent="0.4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4.25" customHeight="1" x14ac:dyDescent="0.4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4.25" customHeight="1" x14ac:dyDescent="0.4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4.25" customHeight="1" x14ac:dyDescent="0.4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4.25" customHeight="1" x14ac:dyDescent="0.4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4.25" customHeight="1" x14ac:dyDescent="0.4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4.25" customHeight="1" x14ac:dyDescent="0.4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4.25" customHeight="1" x14ac:dyDescent="0.4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4.25" customHeight="1" x14ac:dyDescent="0.4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4.25" customHeight="1" x14ac:dyDescent="0.4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4.25" customHeight="1" x14ac:dyDescent="0.4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4.25" customHeight="1" x14ac:dyDescent="0.4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4.25" customHeight="1" x14ac:dyDescent="0.4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4.25" customHeight="1" x14ac:dyDescent="0.4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4.25" customHeight="1" x14ac:dyDescent="0.4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4.25" customHeight="1" x14ac:dyDescent="0.4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4.25" customHeight="1" x14ac:dyDescent="0.4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4.25" customHeight="1" x14ac:dyDescent="0.4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4.25" customHeight="1" x14ac:dyDescent="0.4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4.25" customHeight="1" x14ac:dyDescent="0.4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4.25" customHeight="1" x14ac:dyDescent="0.4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4.25" customHeight="1" x14ac:dyDescent="0.45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4.25" customHeight="1" x14ac:dyDescent="0.4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4.25" customHeight="1" x14ac:dyDescent="0.45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4.25" customHeight="1" x14ac:dyDescent="0.4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4.25" customHeight="1" x14ac:dyDescent="0.4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4.25" customHeight="1" x14ac:dyDescent="0.4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4.25" customHeight="1" x14ac:dyDescent="0.4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4.25" customHeight="1" x14ac:dyDescent="0.4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4.25" customHeight="1" x14ac:dyDescent="0.4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4.25" customHeight="1" x14ac:dyDescent="0.4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4.25" customHeight="1" x14ac:dyDescent="0.4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4.25" customHeight="1" x14ac:dyDescent="0.4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4.25" customHeight="1" x14ac:dyDescent="0.4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4.25" customHeight="1" x14ac:dyDescent="0.4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4.25" customHeight="1" x14ac:dyDescent="0.4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4.25" customHeight="1" x14ac:dyDescent="0.4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4.25" customHeight="1" x14ac:dyDescent="0.4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4.25" customHeight="1" x14ac:dyDescent="0.4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4.25" customHeight="1" x14ac:dyDescent="0.4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4.25" customHeight="1" x14ac:dyDescent="0.4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4.25" customHeight="1" x14ac:dyDescent="0.4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4.25" customHeight="1" x14ac:dyDescent="0.4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4.25" customHeight="1" x14ac:dyDescent="0.4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4.25" customHeight="1" x14ac:dyDescent="0.4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4.25" customHeight="1" x14ac:dyDescent="0.4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4.25" customHeight="1" x14ac:dyDescent="0.4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4.25" customHeight="1" x14ac:dyDescent="0.4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4.25" customHeight="1" x14ac:dyDescent="0.4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4.25" customHeight="1" x14ac:dyDescent="0.4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4.25" customHeight="1" x14ac:dyDescent="0.4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4.25" customHeight="1" x14ac:dyDescent="0.4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4.25" customHeight="1" x14ac:dyDescent="0.4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4.25" customHeight="1" x14ac:dyDescent="0.4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4.25" customHeight="1" x14ac:dyDescent="0.4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4.25" customHeight="1" x14ac:dyDescent="0.4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4.25" customHeight="1" x14ac:dyDescent="0.4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4.25" customHeight="1" x14ac:dyDescent="0.4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4.25" customHeight="1" x14ac:dyDescent="0.4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4.25" customHeight="1" x14ac:dyDescent="0.4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4.25" customHeight="1" x14ac:dyDescent="0.4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4.25" customHeight="1" x14ac:dyDescent="0.4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4.25" customHeight="1" x14ac:dyDescent="0.4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4.25" customHeight="1" x14ac:dyDescent="0.4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4.25" customHeight="1" x14ac:dyDescent="0.4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4.25" customHeight="1" x14ac:dyDescent="0.4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4.25" customHeight="1" x14ac:dyDescent="0.4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4.25" customHeight="1" x14ac:dyDescent="0.4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4.25" customHeight="1" x14ac:dyDescent="0.4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4.25" customHeight="1" x14ac:dyDescent="0.4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4.25" customHeight="1" x14ac:dyDescent="0.4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4.25" customHeight="1" x14ac:dyDescent="0.4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4.25" customHeight="1" x14ac:dyDescent="0.4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4.25" customHeight="1" x14ac:dyDescent="0.4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4.25" customHeight="1" x14ac:dyDescent="0.4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4.25" customHeight="1" x14ac:dyDescent="0.4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4.25" customHeight="1" x14ac:dyDescent="0.4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4.25" customHeight="1" x14ac:dyDescent="0.4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4.25" customHeight="1" x14ac:dyDescent="0.4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4.25" customHeight="1" x14ac:dyDescent="0.4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4.25" customHeight="1" x14ac:dyDescent="0.4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4.25" customHeight="1" x14ac:dyDescent="0.4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4.25" customHeight="1" x14ac:dyDescent="0.4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4.25" customHeight="1" x14ac:dyDescent="0.4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4.25" customHeight="1" x14ac:dyDescent="0.4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4.25" customHeight="1" x14ac:dyDescent="0.4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4.25" customHeight="1" x14ac:dyDescent="0.4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4.25" customHeight="1" x14ac:dyDescent="0.4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4.25" customHeight="1" x14ac:dyDescent="0.4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4.25" customHeight="1" x14ac:dyDescent="0.4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4.25" customHeight="1" x14ac:dyDescent="0.4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4.25" customHeight="1" x14ac:dyDescent="0.4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4.25" customHeight="1" x14ac:dyDescent="0.4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4.25" customHeight="1" x14ac:dyDescent="0.4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4.25" customHeight="1" x14ac:dyDescent="0.4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4.25" customHeight="1" x14ac:dyDescent="0.4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4.25" customHeight="1" x14ac:dyDescent="0.4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4.25" customHeight="1" x14ac:dyDescent="0.4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4.25" customHeight="1" x14ac:dyDescent="0.4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4.25" customHeight="1" x14ac:dyDescent="0.4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4.25" customHeight="1" x14ac:dyDescent="0.4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4.25" customHeight="1" x14ac:dyDescent="0.4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4.25" customHeight="1" x14ac:dyDescent="0.4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4.25" customHeight="1" x14ac:dyDescent="0.4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4.25" customHeight="1" x14ac:dyDescent="0.4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4.25" customHeight="1" x14ac:dyDescent="0.4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4.25" customHeight="1" x14ac:dyDescent="0.4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4.25" customHeight="1" x14ac:dyDescent="0.4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4.25" customHeight="1" x14ac:dyDescent="0.4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4.25" customHeight="1" x14ac:dyDescent="0.4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4.25" customHeight="1" x14ac:dyDescent="0.4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4.25" customHeight="1" x14ac:dyDescent="0.4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4.25" customHeight="1" x14ac:dyDescent="0.4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4.25" customHeight="1" x14ac:dyDescent="0.4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4.25" customHeight="1" x14ac:dyDescent="0.4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4.25" customHeight="1" x14ac:dyDescent="0.4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4.25" customHeight="1" x14ac:dyDescent="0.4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4.25" customHeight="1" x14ac:dyDescent="0.4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4.25" customHeight="1" x14ac:dyDescent="0.4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4.25" customHeight="1" x14ac:dyDescent="0.4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4.25" customHeight="1" x14ac:dyDescent="0.4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4.25" customHeight="1" x14ac:dyDescent="0.4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4.25" customHeight="1" x14ac:dyDescent="0.4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4.25" customHeight="1" x14ac:dyDescent="0.4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4.25" customHeight="1" x14ac:dyDescent="0.4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4.25" customHeight="1" x14ac:dyDescent="0.4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4.25" customHeight="1" x14ac:dyDescent="0.4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4.25" customHeight="1" x14ac:dyDescent="0.4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4.25" customHeight="1" x14ac:dyDescent="0.4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4.25" customHeight="1" x14ac:dyDescent="0.4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4.25" customHeight="1" x14ac:dyDescent="0.4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4.25" customHeight="1" x14ac:dyDescent="0.4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4.25" customHeight="1" x14ac:dyDescent="0.4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4.25" customHeight="1" x14ac:dyDescent="0.4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4.25" customHeight="1" x14ac:dyDescent="0.4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4.25" customHeight="1" x14ac:dyDescent="0.4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4.25" customHeight="1" x14ac:dyDescent="0.4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4.25" customHeight="1" x14ac:dyDescent="0.4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4.25" customHeight="1" x14ac:dyDescent="0.4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4.25" customHeight="1" x14ac:dyDescent="0.4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4.25" customHeight="1" x14ac:dyDescent="0.4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4.25" customHeight="1" x14ac:dyDescent="0.4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4.25" customHeight="1" x14ac:dyDescent="0.45">
      <c r="A201" s="34"/>
      <c r="B201" s="34"/>
      <c r="C201" s="34"/>
      <c r="D201" s="34"/>
      <c r="E201" s="34"/>
      <c r="F201" s="34"/>
      <c r="G201" s="34"/>
      <c r="H201" s="34"/>
      <c r="I201" s="34"/>
    </row>
    <row r="202" spans="1:9" ht="14.25" customHeight="1" x14ac:dyDescent="0.45">
      <c r="A202" s="34"/>
      <c r="B202" s="34"/>
      <c r="C202" s="34"/>
      <c r="D202" s="34"/>
      <c r="E202" s="34"/>
      <c r="F202" s="34"/>
      <c r="G202" s="34"/>
      <c r="H202" s="34"/>
      <c r="I202" s="34"/>
    </row>
    <row r="203" spans="1:9" ht="14.25" customHeight="1" x14ac:dyDescent="0.45">
      <c r="A203" s="34"/>
      <c r="B203" s="34"/>
      <c r="C203" s="34"/>
      <c r="D203" s="34"/>
      <c r="E203" s="34"/>
      <c r="F203" s="34"/>
      <c r="G203" s="34"/>
      <c r="H203" s="34"/>
      <c r="I203" s="34"/>
    </row>
    <row r="204" spans="1:9" ht="14.25" customHeight="1" x14ac:dyDescent="0.45">
      <c r="A204" s="34"/>
      <c r="B204" s="34"/>
      <c r="C204" s="34"/>
      <c r="D204" s="34"/>
      <c r="E204" s="34"/>
      <c r="F204" s="34"/>
      <c r="G204" s="34"/>
      <c r="H204" s="34"/>
      <c r="I204" s="34"/>
    </row>
    <row r="205" spans="1:9" ht="14.25" customHeight="1" x14ac:dyDescent="0.45">
      <c r="A205" s="34"/>
      <c r="B205" s="34"/>
      <c r="C205" s="34"/>
      <c r="D205" s="34"/>
      <c r="E205" s="34"/>
      <c r="F205" s="34"/>
      <c r="G205" s="34"/>
      <c r="H205" s="34"/>
      <c r="I205" s="34"/>
    </row>
    <row r="206" spans="1:9" ht="14.25" customHeight="1" x14ac:dyDescent="0.45">
      <c r="A206" s="34"/>
      <c r="B206" s="34"/>
      <c r="C206" s="34"/>
      <c r="D206" s="34"/>
      <c r="E206" s="34"/>
      <c r="F206" s="34"/>
      <c r="G206" s="34"/>
      <c r="H206" s="34"/>
      <c r="I206" s="34"/>
    </row>
    <row r="207" spans="1:9" ht="14.25" customHeight="1" x14ac:dyDescent="0.45">
      <c r="A207" s="34"/>
      <c r="B207" s="34"/>
      <c r="C207" s="34"/>
      <c r="D207" s="34"/>
      <c r="E207" s="34"/>
      <c r="F207" s="34"/>
      <c r="G207" s="34"/>
      <c r="H207" s="34"/>
      <c r="I207" s="34"/>
    </row>
    <row r="208" spans="1:9" ht="14.25" customHeight="1" x14ac:dyDescent="0.45">
      <c r="A208" s="34"/>
      <c r="B208" s="34"/>
      <c r="C208" s="34"/>
      <c r="D208" s="34"/>
      <c r="E208" s="34"/>
      <c r="F208" s="34"/>
      <c r="G208" s="34"/>
      <c r="H208" s="34"/>
      <c r="I208" s="34"/>
    </row>
    <row r="209" spans="1:9" ht="14.25" customHeight="1" x14ac:dyDescent="0.45">
      <c r="A209" s="34"/>
      <c r="B209" s="34"/>
      <c r="C209" s="34"/>
      <c r="D209" s="34"/>
      <c r="E209" s="34"/>
      <c r="F209" s="34"/>
      <c r="G209" s="34"/>
      <c r="H209" s="34"/>
      <c r="I209" s="34"/>
    </row>
    <row r="210" spans="1:9" ht="14.25" customHeight="1" x14ac:dyDescent="0.45">
      <c r="A210" s="34"/>
      <c r="B210" s="34"/>
      <c r="C210" s="34"/>
      <c r="D210" s="34"/>
      <c r="E210" s="34"/>
      <c r="F210" s="34"/>
      <c r="G210" s="34"/>
      <c r="H210" s="34"/>
      <c r="I210" s="34"/>
    </row>
    <row r="211" spans="1:9" ht="14.25" customHeight="1" x14ac:dyDescent="0.45">
      <c r="A211" s="34"/>
      <c r="B211" s="34"/>
      <c r="C211" s="34"/>
      <c r="D211" s="34"/>
      <c r="E211" s="34"/>
      <c r="F211" s="34"/>
      <c r="G211" s="34"/>
      <c r="H211" s="34"/>
      <c r="I211" s="34"/>
    </row>
    <row r="212" spans="1:9" ht="14.25" customHeight="1" x14ac:dyDescent="0.45">
      <c r="A212" s="34"/>
      <c r="B212" s="34"/>
      <c r="C212" s="34"/>
      <c r="D212" s="34"/>
      <c r="E212" s="34"/>
      <c r="F212" s="34"/>
      <c r="G212" s="34"/>
      <c r="H212" s="34"/>
      <c r="I212" s="34"/>
    </row>
    <row r="213" spans="1:9" ht="14.25" customHeight="1" x14ac:dyDescent="0.45">
      <c r="A213" s="34"/>
      <c r="B213" s="34"/>
      <c r="C213" s="34"/>
      <c r="D213" s="34"/>
      <c r="E213" s="34"/>
      <c r="F213" s="34"/>
      <c r="G213" s="34"/>
      <c r="H213" s="34"/>
      <c r="I213" s="34"/>
    </row>
    <row r="214" spans="1:9" ht="14.25" customHeight="1" x14ac:dyDescent="0.45">
      <c r="A214" s="34"/>
      <c r="B214" s="34"/>
      <c r="C214" s="34"/>
      <c r="D214" s="34"/>
      <c r="E214" s="34"/>
      <c r="F214" s="34"/>
      <c r="G214" s="34"/>
      <c r="H214" s="34"/>
      <c r="I214" s="34"/>
    </row>
    <row r="215" spans="1:9" ht="14.25" customHeight="1" x14ac:dyDescent="0.45">
      <c r="A215" s="34"/>
      <c r="B215" s="34"/>
      <c r="C215" s="34"/>
      <c r="D215" s="34"/>
      <c r="E215" s="34"/>
      <c r="F215" s="34"/>
      <c r="G215" s="34"/>
      <c r="H215" s="34"/>
      <c r="I215" s="34"/>
    </row>
    <row r="216" spans="1:9" ht="14.25" customHeight="1" x14ac:dyDescent="0.45">
      <c r="A216" s="34"/>
      <c r="B216" s="34"/>
      <c r="C216" s="34"/>
      <c r="D216" s="34"/>
      <c r="E216" s="34"/>
      <c r="F216" s="34"/>
      <c r="G216" s="34"/>
      <c r="H216" s="34"/>
      <c r="I216" s="34"/>
    </row>
    <row r="217" spans="1:9" ht="14.25" customHeight="1" x14ac:dyDescent="0.45">
      <c r="A217" s="34"/>
      <c r="B217" s="34"/>
      <c r="C217" s="34"/>
      <c r="D217" s="34"/>
      <c r="E217" s="34"/>
      <c r="F217" s="34"/>
      <c r="G217" s="34"/>
      <c r="H217" s="34"/>
      <c r="I217" s="34"/>
    </row>
    <row r="218" spans="1:9" ht="14.25" customHeight="1" x14ac:dyDescent="0.45">
      <c r="A218" s="34"/>
      <c r="B218" s="34"/>
      <c r="C218" s="34"/>
      <c r="D218" s="34"/>
      <c r="E218" s="34"/>
      <c r="F218" s="34"/>
      <c r="G218" s="34"/>
      <c r="H218" s="34"/>
      <c r="I218" s="34"/>
    </row>
    <row r="219" spans="1:9" ht="14.25" customHeight="1" x14ac:dyDescent="0.45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9" ht="14.25" customHeight="1" x14ac:dyDescent="0.45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ht="14.25" customHeight="1" x14ac:dyDescent="0.45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ht="14.25" customHeight="1" x14ac:dyDescent="0.45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9" ht="14.25" customHeight="1" x14ac:dyDescent="0.45">
      <c r="A223" s="34"/>
      <c r="B223" s="34"/>
      <c r="C223" s="34"/>
      <c r="D223" s="34"/>
      <c r="E223" s="34"/>
      <c r="F223" s="34"/>
      <c r="G223" s="34"/>
      <c r="H223" s="34"/>
      <c r="I223" s="34"/>
    </row>
    <row r="224" spans="1:9" ht="14.25" customHeight="1" x14ac:dyDescent="0.45">
      <c r="A224" s="34"/>
      <c r="B224" s="34"/>
      <c r="C224" s="34"/>
      <c r="D224" s="34"/>
      <c r="E224" s="34"/>
      <c r="F224" s="34"/>
      <c r="G224" s="34"/>
      <c r="H224" s="34"/>
      <c r="I224" s="34"/>
    </row>
    <row r="225" spans="1:9" ht="14.25" customHeight="1" x14ac:dyDescent="0.45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9" ht="14.25" customHeight="1" x14ac:dyDescent="0.45">
      <c r="A226" s="34"/>
      <c r="B226" s="34"/>
      <c r="C226" s="34"/>
      <c r="D226" s="34"/>
      <c r="E226" s="34"/>
      <c r="F226" s="34"/>
      <c r="G226" s="34"/>
      <c r="H226" s="34"/>
      <c r="I226" s="34"/>
    </row>
    <row r="227" spans="1:9" ht="14.25" customHeight="1" x14ac:dyDescent="0.45">
      <c r="A227" s="34"/>
      <c r="B227" s="34"/>
      <c r="C227" s="34"/>
      <c r="D227" s="34"/>
      <c r="E227" s="34"/>
      <c r="F227" s="34"/>
      <c r="G227" s="34"/>
      <c r="H227" s="34"/>
      <c r="I227" s="34"/>
    </row>
    <row r="228" spans="1:9" ht="14.25" customHeight="1" x14ac:dyDescent="0.45">
      <c r="A228" s="34"/>
      <c r="B228" s="34"/>
      <c r="C228" s="34"/>
      <c r="D228" s="34"/>
      <c r="E228" s="34"/>
      <c r="F228" s="34"/>
      <c r="G228" s="34"/>
      <c r="H228" s="34"/>
      <c r="I228" s="34"/>
    </row>
    <row r="229" spans="1:9" ht="14.25" customHeight="1" x14ac:dyDescent="0.45">
      <c r="A229" s="34"/>
      <c r="B229" s="34"/>
      <c r="C229" s="34"/>
      <c r="D229" s="34"/>
      <c r="E229" s="34"/>
      <c r="F229" s="34"/>
      <c r="G229" s="34"/>
      <c r="H229" s="34"/>
      <c r="I229" s="34"/>
    </row>
    <row r="230" spans="1:9" ht="14.25" customHeight="1" x14ac:dyDescent="0.45">
      <c r="A230" s="34"/>
      <c r="B230" s="34"/>
      <c r="C230" s="34"/>
      <c r="D230" s="34"/>
      <c r="E230" s="34"/>
      <c r="F230" s="34"/>
      <c r="G230" s="34"/>
      <c r="H230" s="34"/>
      <c r="I230" s="34"/>
    </row>
    <row r="231" spans="1:9" ht="14.25" customHeight="1" x14ac:dyDescent="0.45">
      <c r="A231" s="34"/>
      <c r="B231" s="34"/>
      <c r="C231" s="34"/>
      <c r="D231" s="34"/>
      <c r="E231" s="34"/>
      <c r="F231" s="34"/>
      <c r="G231" s="34"/>
      <c r="H231" s="34"/>
      <c r="I231" s="34"/>
    </row>
    <row r="232" spans="1:9" ht="14.25" customHeight="1" x14ac:dyDescent="0.45">
      <c r="A232" s="34"/>
      <c r="B232" s="34"/>
      <c r="C232" s="34"/>
      <c r="D232" s="34"/>
      <c r="E232" s="34"/>
      <c r="F232" s="34"/>
      <c r="G232" s="34"/>
      <c r="H232" s="34"/>
      <c r="I232" s="34"/>
    </row>
    <row r="233" spans="1:9" ht="14.25" customHeight="1" x14ac:dyDescent="0.45">
      <c r="A233" s="34"/>
      <c r="B233" s="34"/>
      <c r="C233" s="34"/>
      <c r="D233" s="34"/>
      <c r="E233" s="34"/>
      <c r="F233" s="34"/>
      <c r="G233" s="34"/>
      <c r="H233" s="34"/>
      <c r="I233" s="34"/>
    </row>
    <row r="234" spans="1:9" ht="14.25" customHeight="1" x14ac:dyDescent="0.45">
      <c r="A234" s="34"/>
      <c r="B234" s="34"/>
      <c r="C234" s="34"/>
      <c r="D234" s="34"/>
      <c r="E234" s="34"/>
      <c r="F234" s="34"/>
      <c r="G234" s="34"/>
      <c r="H234" s="34"/>
      <c r="I234" s="34"/>
    </row>
    <row r="235" spans="1:9" ht="14.25" customHeight="1" x14ac:dyDescent="0.45">
      <c r="A235" s="34"/>
      <c r="B235" s="34"/>
      <c r="C235" s="34"/>
      <c r="D235" s="34"/>
      <c r="E235" s="34"/>
      <c r="F235" s="34"/>
      <c r="G235" s="34"/>
      <c r="H235" s="34"/>
      <c r="I235" s="34"/>
    </row>
    <row r="236" spans="1:9" ht="14.25" customHeight="1" x14ac:dyDescent="0.45">
      <c r="A236" s="34"/>
      <c r="B236" s="34"/>
      <c r="C236" s="34"/>
      <c r="D236" s="34"/>
      <c r="E236" s="34"/>
      <c r="F236" s="34"/>
      <c r="G236" s="34"/>
      <c r="H236" s="34"/>
      <c r="I236" s="34"/>
    </row>
    <row r="237" spans="1:9" ht="14.25" customHeight="1" x14ac:dyDescent="0.45">
      <c r="A237" s="34"/>
      <c r="B237" s="34"/>
      <c r="C237" s="34"/>
      <c r="D237" s="34"/>
      <c r="E237" s="34"/>
      <c r="F237" s="34"/>
      <c r="G237" s="34"/>
      <c r="H237" s="34"/>
      <c r="I237" s="34"/>
    </row>
    <row r="238" spans="1:9" ht="14.25" customHeight="1" x14ac:dyDescent="0.45">
      <c r="A238" s="34"/>
      <c r="B238" s="34"/>
      <c r="C238" s="34"/>
      <c r="D238" s="34"/>
      <c r="E238" s="34"/>
      <c r="F238" s="34"/>
      <c r="G238" s="34"/>
      <c r="H238" s="34"/>
      <c r="I238" s="34"/>
    </row>
    <row r="239" spans="1:9" ht="14.25" customHeight="1" x14ac:dyDescent="0.45">
      <c r="A239" s="34"/>
      <c r="B239" s="34"/>
      <c r="C239" s="34"/>
      <c r="D239" s="34"/>
      <c r="E239" s="34"/>
      <c r="F239" s="34"/>
      <c r="G239" s="34"/>
      <c r="H239" s="34"/>
      <c r="I239" s="34"/>
    </row>
    <row r="240" spans="1:9" ht="14.25" customHeight="1" x14ac:dyDescent="0.45">
      <c r="A240" s="34"/>
      <c r="B240" s="34"/>
      <c r="C240" s="34"/>
      <c r="D240" s="34"/>
      <c r="E240" s="34"/>
      <c r="F240" s="34"/>
      <c r="G240" s="34"/>
      <c r="H240" s="34"/>
      <c r="I240" s="34"/>
    </row>
    <row r="241" spans="1:9" ht="14.25" customHeight="1" x14ac:dyDescent="0.45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ht="14.25" customHeight="1" x14ac:dyDescent="0.45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ht="14.25" customHeight="1" x14ac:dyDescent="0.4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14.25" customHeight="1" x14ac:dyDescent="0.45">
      <c r="A244" s="34"/>
      <c r="B244" s="34"/>
      <c r="C244" s="34"/>
      <c r="D244" s="34"/>
      <c r="E244" s="34"/>
      <c r="F244" s="34"/>
      <c r="G244" s="34"/>
      <c r="H244" s="34"/>
      <c r="I244" s="34"/>
    </row>
    <row r="245" spans="1:9" ht="14.25" customHeight="1" x14ac:dyDescent="0.45">
      <c r="A245" s="34"/>
      <c r="B245" s="34"/>
      <c r="C245" s="34"/>
      <c r="D245" s="34"/>
      <c r="E245" s="34"/>
      <c r="F245" s="34"/>
      <c r="G245" s="34"/>
      <c r="H245" s="34"/>
      <c r="I245" s="34"/>
    </row>
    <row r="246" spans="1:9" ht="14.25" customHeight="1" x14ac:dyDescent="0.45">
      <c r="A246" s="34"/>
      <c r="B246" s="34"/>
      <c r="C246" s="34"/>
      <c r="D246" s="34"/>
      <c r="E246" s="34"/>
      <c r="F246" s="34"/>
      <c r="G246" s="34"/>
      <c r="H246" s="34"/>
      <c r="I246" s="34"/>
    </row>
    <row r="247" spans="1:9" ht="14.25" customHeight="1" x14ac:dyDescent="0.45">
      <c r="A247" s="34"/>
      <c r="B247" s="34"/>
      <c r="C247" s="34"/>
      <c r="D247" s="34"/>
      <c r="E247" s="34"/>
      <c r="F247" s="34"/>
      <c r="G247" s="34"/>
      <c r="H247" s="34"/>
      <c r="I247" s="34"/>
    </row>
    <row r="248" spans="1:9" ht="14.25" customHeight="1" x14ac:dyDescent="0.45">
      <c r="A248" s="34"/>
      <c r="B248" s="34"/>
      <c r="C248" s="34"/>
      <c r="D248" s="34"/>
      <c r="E248" s="34"/>
      <c r="F248" s="34"/>
      <c r="G248" s="34"/>
      <c r="H248" s="34"/>
      <c r="I248" s="34"/>
    </row>
    <row r="249" spans="1:9" ht="14.25" customHeight="1" x14ac:dyDescent="0.45">
      <c r="A249" s="34"/>
      <c r="B249" s="34"/>
      <c r="C249" s="34"/>
      <c r="D249" s="34"/>
      <c r="E249" s="34"/>
      <c r="F249" s="34"/>
      <c r="G249" s="34"/>
      <c r="H249" s="34"/>
      <c r="I249" s="34"/>
    </row>
    <row r="250" spans="1:9" ht="14.25" customHeight="1" x14ac:dyDescent="0.45">
      <c r="A250" s="34"/>
      <c r="B250" s="34"/>
      <c r="C250" s="34"/>
      <c r="D250" s="34"/>
      <c r="E250" s="34"/>
      <c r="F250" s="34"/>
      <c r="G250" s="34"/>
      <c r="H250" s="34"/>
      <c r="I250" s="34"/>
    </row>
    <row r="251" spans="1:9" ht="14.25" customHeight="1" x14ac:dyDescent="0.45">
      <c r="A251" s="34"/>
      <c r="B251" s="34"/>
      <c r="C251" s="34"/>
      <c r="D251" s="34"/>
      <c r="E251" s="34"/>
      <c r="F251" s="34"/>
      <c r="G251" s="34"/>
      <c r="H251" s="34"/>
      <c r="I251" s="34"/>
    </row>
    <row r="252" spans="1:9" ht="14.25" customHeight="1" x14ac:dyDescent="0.45">
      <c r="A252" s="34"/>
      <c r="B252" s="34"/>
      <c r="C252" s="34"/>
      <c r="D252" s="34"/>
      <c r="E252" s="34"/>
      <c r="F252" s="34"/>
      <c r="G252" s="34"/>
      <c r="H252" s="34"/>
      <c r="I252" s="34"/>
    </row>
    <row r="253" spans="1:9" ht="14.25" customHeight="1" x14ac:dyDescent="0.45">
      <c r="A253" s="34"/>
      <c r="B253" s="34"/>
      <c r="C253" s="34"/>
      <c r="D253" s="34"/>
      <c r="E253" s="34"/>
      <c r="F253" s="34"/>
      <c r="G253" s="34"/>
      <c r="H253" s="34"/>
      <c r="I253" s="34"/>
    </row>
    <row r="254" spans="1:9" ht="14.25" customHeight="1" x14ac:dyDescent="0.45">
      <c r="A254" s="34"/>
      <c r="B254" s="34"/>
      <c r="C254" s="34"/>
      <c r="D254" s="34"/>
      <c r="E254" s="34"/>
      <c r="F254" s="34"/>
      <c r="G254" s="34"/>
      <c r="H254" s="34"/>
      <c r="I254" s="34"/>
    </row>
    <row r="255" spans="1:9" ht="14.25" customHeight="1" x14ac:dyDescent="0.45">
      <c r="A255" s="34"/>
      <c r="B255" s="34"/>
      <c r="C255" s="34"/>
      <c r="D255" s="34"/>
      <c r="E255" s="34"/>
      <c r="F255" s="34"/>
      <c r="G255" s="34"/>
      <c r="H255" s="34"/>
      <c r="I255" s="34"/>
    </row>
    <row r="256" spans="1:9" ht="14.25" customHeight="1" x14ac:dyDescent="0.45">
      <c r="A256" s="34"/>
      <c r="B256" s="34"/>
      <c r="C256" s="34"/>
      <c r="D256" s="34"/>
      <c r="E256" s="34"/>
      <c r="F256" s="34"/>
      <c r="G256" s="34"/>
      <c r="H256" s="34"/>
      <c r="I256" s="34"/>
    </row>
    <row r="257" spans="1:9" ht="14.25" customHeight="1" x14ac:dyDescent="0.45">
      <c r="A257" s="34"/>
      <c r="B257" s="34"/>
      <c r="C257" s="34"/>
      <c r="D257" s="34"/>
      <c r="E257" s="34"/>
      <c r="F257" s="34"/>
      <c r="G257" s="34"/>
      <c r="H257" s="34"/>
      <c r="I257" s="34"/>
    </row>
    <row r="258" spans="1:9" ht="14.25" customHeight="1" x14ac:dyDescent="0.45">
      <c r="A258" s="34"/>
      <c r="B258" s="34"/>
      <c r="C258" s="34"/>
      <c r="D258" s="34"/>
      <c r="E258" s="34"/>
      <c r="F258" s="34"/>
      <c r="G258" s="34"/>
      <c r="H258" s="34"/>
      <c r="I258" s="34"/>
    </row>
    <row r="259" spans="1:9" ht="14.25" customHeight="1" x14ac:dyDescent="0.45">
      <c r="A259" s="34"/>
      <c r="B259" s="34"/>
      <c r="C259" s="34"/>
      <c r="D259" s="34"/>
      <c r="E259" s="34"/>
      <c r="F259" s="34"/>
      <c r="G259" s="34"/>
      <c r="H259" s="34"/>
      <c r="I259" s="34"/>
    </row>
    <row r="260" spans="1:9" ht="14.25" customHeight="1" x14ac:dyDescent="0.45">
      <c r="A260" s="34"/>
      <c r="B260" s="34"/>
      <c r="C260" s="34"/>
      <c r="D260" s="34"/>
      <c r="E260" s="34"/>
      <c r="F260" s="34"/>
      <c r="G260" s="34"/>
      <c r="H260" s="34"/>
      <c r="I260" s="34"/>
    </row>
    <row r="261" spans="1:9" ht="14.25" customHeight="1" x14ac:dyDescent="0.45">
      <c r="A261" s="34"/>
      <c r="B261" s="34"/>
      <c r="C261" s="34"/>
      <c r="D261" s="34"/>
      <c r="E261" s="34"/>
      <c r="F261" s="34"/>
      <c r="G261" s="34"/>
      <c r="H261" s="34"/>
      <c r="I261" s="34"/>
    </row>
    <row r="262" spans="1:9" ht="14.25" customHeight="1" x14ac:dyDescent="0.45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ht="14.25" customHeight="1" x14ac:dyDescent="0.45">
      <c r="A263" s="34"/>
      <c r="B263" s="34"/>
      <c r="C263" s="34"/>
      <c r="D263" s="34"/>
      <c r="E263" s="34"/>
      <c r="F263" s="34"/>
      <c r="G263" s="34"/>
      <c r="H263" s="34"/>
      <c r="I263" s="34"/>
    </row>
    <row r="264" spans="1:9" ht="14.25" customHeight="1" x14ac:dyDescent="0.45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ht="14.25" customHeight="1" x14ac:dyDescent="0.45">
      <c r="A265" s="34"/>
      <c r="B265" s="34"/>
      <c r="C265" s="34"/>
      <c r="D265" s="34"/>
      <c r="E265" s="34"/>
      <c r="F265" s="34"/>
      <c r="G265" s="34"/>
      <c r="H265" s="34"/>
      <c r="I265" s="34"/>
    </row>
    <row r="266" spans="1:9" ht="14.25" customHeight="1" x14ac:dyDescent="0.45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ht="14.25" customHeight="1" x14ac:dyDescent="0.45">
      <c r="A267" s="34"/>
      <c r="B267" s="34"/>
      <c r="C267" s="34"/>
      <c r="D267" s="34"/>
      <c r="E267" s="34"/>
      <c r="F267" s="34"/>
      <c r="G267" s="34"/>
      <c r="H267" s="34"/>
      <c r="I267" s="34"/>
    </row>
    <row r="268" spans="1:9" ht="14.25" customHeight="1" x14ac:dyDescent="0.45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ht="14.25" customHeight="1" x14ac:dyDescent="0.45">
      <c r="A269" s="34"/>
      <c r="B269" s="34"/>
      <c r="C269" s="34"/>
      <c r="D269" s="34"/>
      <c r="E269" s="34"/>
      <c r="F269" s="34"/>
      <c r="G269" s="34"/>
      <c r="H269" s="34"/>
      <c r="I269" s="34"/>
    </row>
    <row r="270" spans="1:9" ht="14.25" customHeight="1" x14ac:dyDescent="0.45">
      <c r="A270" s="34"/>
      <c r="B270" s="34"/>
      <c r="C270" s="34"/>
      <c r="D270" s="34"/>
      <c r="E270" s="34"/>
      <c r="F270" s="34"/>
      <c r="G270" s="34"/>
      <c r="H270" s="34"/>
      <c r="I270" s="34"/>
    </row>
    <row r="271" spans="1:9" ht="14.25" customHeight="1" x14ac:dyDescent="0.45">
      <c r="A271" s="34"/>
      <c r="B271" s="34"/>
      <c r="C271" s="34"/>
      <c r="D271" s="34"/>
      <c r="E271" s="34"/>
      <c r="F271" s="34"/>
      <c r="G271" s="34"/>
      <c r="H271" s="34"/>
      <c r="I271" s="34"/>
    </row>
    <row r="272" spans="1:9" ht="14.25" customHeight="1" x14ac:dyDescent="0.45">
      <c r="A272" s="34"/>
      <c r="B272" s="34"/>
      <c r="C272" s="34"/>
      <c r="D272" s="34"/>
      <c r="E272" s="34"/>
      <c r="F272" s="34"/>
      <c r="G272" s="34"/>
      <c r="H272" s="34"/>
      <c r="I272" s="34"/>
    </row>
    <row r="273" spans="1:9" ht="14.25" customHeight="1" x14ac:dyDescent="0.45">
      <c r="A273" s="34"/>
      <c r="B273" s="34"/>
      <c r="C273" s="34"/>
      <c r="D273" s="34"/>
      <c r="E273" s="34"/>
      <c r="F273" s="34"/>
      <c r="G273" s="34"/>
      <c r="H273" s="34"/>
      <c r="I273" s="34"/>
    </row>
    <row r="274" spans="1:9" ht="14.25" customHeight="1" x14ac:dyDescent="0.45">
      <c r="A274" s="34"/>
      <c r="B274" s="34"/>
      <c r="C274" s="34"/>
      <c r="D274" s="34"/>
      <c r="E274" s="34"/>
      <c r="F274" s="34"/>
      <c r="G274" s="34"/>
      <c r="H274" s="34"/>
      <c r="I274" s="34"/>
    </row>
    <row r="275" spans="1:9" ht="14.25" customHeight="1" x14ac:dyDescent="0.45">
      <c r="A275" s="34"/>
      <c r="B275" s="34"/>
      <c r="C275" s="34"/>
      <c r="D275" s="34"/>
      <c r="E275" s="34"/>
      <c r="F275" s="34"/>
      <c r="G275" s="34"/>
      <c r="H275" s="34"/>
      <c r="I275" s="34"/>
    </row>
    <row r="276" spans="1:9" ht="14.25" customHeight="1" x14ac:dyDescent="0.45">
      <c r="A276" s="34"/>
      <c r="B276" s="34"/>
      <c r="C276" s="34"/>
      <c r="D276" s="34"/>
      <c r="E276" s="34"/>
      <c r="F276" s="34"/>
      <c r="G276" s="34"/>
      <c r="H276" s="34"/>
      <c r="I276" s="34"/>
    </row>
    <row r="277" spans="1:9" ht="14.25" customHeight="1" x14ac:dyDescent="0.45">
      <c r="A277" s="34"/>
      <c r="B277" s="34"/>
      <c r="C277" s="34"/>
      <c r="D277" s="34"/>
      <c r="E277" s="34"/>
      <c r="F277" s="34"/>
      <c r="G277" s="34"/>
      <c r="H277" s="34"/>
      <c r="I277" s="34"/>
    </row>
    <row r="278" spans="1:9" ht="14.25" customHeight="1" x14ac:dyDescent="0.45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9" ht="14.25" customHeight="1" x14ac:dyDescent="0.45">
      <c r="A279" s="34"/>
      <c r="B279" s="34"/>
      <c r="C279" s="34"/>
      <c r="D279" s="34"/>
      <c r="E279" s="34"/>
      <c r="F279" s="34"/>
      <c r="G279" s="34"/>
      <c r="H279" s="34"/>
      <c r="I279" s="34"/>
    </row>
    <row r="280" spans="1:9" ht="14.25" customHeight="1" x14ac:dyDescent="0.45">
      <c r="A280" s="34"/>
      <c r="B280" s="34"/>
      <c r="C280" s="34"/>
      <c r="D280" s="34"/>
      <c r="E280" s="34"/>
      <c r="F280" s="34"/>
      <c r="G280" s="34"/>
      <c r="H280" s="34"/>
      <c r="I280" s="34"/>
    </row>
    <row r="281" spans="1:9" ht="14.25" customHeight="1" x14ac:dyDescent="0.45">
      <c r="A281" s="34"/>
      <c r="B281" s="34"/>
      <c r="C281" s="34"/>
      <c r="D281" s="34"/>
      <c r="E281" s="34"/>
      <c r="F281" s="34"/>
      <c r="G281" s="34"/>
      <c r="H281" s="34"/>
      <c r="I281" s="34"/>
    </row>
    <row r="282" spans="1:9" ht="14.25" customHeight="1" x14ac:dyDescent="0.45">
      <c r="A282" s="34"/>
      <c r="B282" s="34"/>
      <c r="C282" s="34"/>
      <c r="D282" s="34"/>
      <c r="E282" s="34"/>
      <c r="F282" s="34"/>
      <c r="G282" s="34"/>
      <c r="H282" s="34"/>
      <c r="I282" s="34"/>
    </row>
    <row r="283" spans="1:9" ht="14.25" customHeight="1" x14ac:dyDescent="0.45">
      <c r="A283" s="34"/>
      <c r="B283" s="34"/>
      <c r="C283" s="34"/>
      <c r="D283" s="34"/>
      <c r="E283" s="34"/>
      <c r="F283" s="34"/>
      <c r="G283" s="34"/>
      <c r="H283" s="34"/>
      <c r="I283" s="34"/>
    </row>
    <row r="284" spans="1:9" ht="14.25" customHeight="1" x14ac:dyDescent="0.45">
      <c r="A284" s="34"/>
      <c r="B284" s="34"/>
      <c r="C284" s="34"/>
      <c r="D284" s="34"/>
      <c r="E284" s="34"/>
      <c r="F284" s="34"/>
      <c r="G284" s="34"/>
      <c r="H284" s="34"/>
      <c r="I284" s="34"/>
    </row>
    <row r="285" spans="1:9" ht="14.25" customHeight="1" x14ac:dyDescent="0.45">
      <c r="A285" s="34"/>
      <c r="B285" s="34"/>
      <c r="C285" s="34"/>
      <c r="D285" s="34"/>
      <c r="E285" s="34"/>
      <c r="F285" s="34"/>
      <c r="G285" s="34"/>
      <c r="H285" s="34"/>
      <c r="I285" s="34"/>
    </row>
    <row r="286" spans="1:9" ht="14.25" customHeight="1" x14ac:dyDescent="0.45">
      <c r="A286" s="34"/>
      <c r="B286" s="34"/>
      <c r="C286" s="34"/>
      <c r="D286" s="34"/>
      <c r="E286" s="34"/>
      <c r="F286" s="34"/>
      <c r="G286" s="34"/>
      <c r="H286" s="34"/>
      <c r="I286" s="34"/>
    </row>
    <row r="287" spans="1:9" ht="14.25" customHeight="1" x14ac:dyDescent="0.45">
      <c r="A287" s="34"/>
      <c r="B287" s="34"/>
      <c r="C287" s="34"/>
      <c r="D287" s="34"/>
      <c r="E287" s="34"/>
      <c r="F287" s="34"/>
      <c r="G287" s="34"/>
      <c r="H287" s="34"/>
      <c r="I287" s="34"/>
    </row>
    <row r="288" spans="1:9" ht="14.25" customHeight="1" x14ac:dyDescent="0.45">
      <c r="A288" s="34"/>
      <c r="B288" s="34"/>
      <c r="C288" s="34"/>
      <c r="D288" s="34"/>
      <c r="E288" s="34"/>
      <c r="F288" s="34"/>
      <c r="G288" s="34"/>
      <c r="H288" s="34"/>
      <c r="I288" s="34"/>
    </row>
    <row r="289" spans="1:9" ht="14.25" customHeight="1" x14ac:dyDescent="0.45">
      <c r="A289" s="34"/>
      <c r="B289" s="34"/>
      <c r="C289" s="34"/>
      <c r="D289" s="34"/>
      <c r="E289" s="34"/>
      <c r="F289" s="34"/>
      <c r="G289" s="34"/>
      <c r="H289" s="34"/>
      <c r="I289" s="34"/>
    </row>
    <row r="290" spans="1:9" ht="14.25" customHeight="1" x14ac:dyDescent="0.45">
      <c r="A290" s="34"/>
      <c r="B290" s="34"/>
      <c r="C290" s="34"/>
      <c r="D290" s="34"/>
      <c r="E290" s="34"/>
      <c r="F290" s="34"/>
      <c r="G290" s="34"/>
      <c r="H290" s="34"/>
      <c r="I290" s="34"/>
    </row>
    <row r="291" spans="1:9" ht="14.25" customHeight="1" x14ac:dyDescent="0.45">
      <c r="A291" s="34"/>
      <c r="B291" s="34"/>
      <c r="C291" s="34"/>
      <c r="D291" s="34"/>
      <c r="E291" s="34"/>
      <c r="F291" s="34"/>
      <c r="G291" s="34"/>
      <c r="H291" s="34"/>
      <c r="I291" s="34"/>
    </row>
    <row r="292" spans="1:9" ht="14.25" customHeight="1" x14ac:dyDescent="0.45">
      <c r="A292" s="34"/>
      <c r="B292" s="34"/>
      <c r="C292" s="34"/>
      <c r="D292" s="34"/>
      <c r="E292" s="34"/>
      <c r="F292" s="34"/>
      <c r="G292" s="34"/>
      <c r="H292" s="34"/>
      <c r="I292" s="34"/>
    </row>
    <row r="293" spans="1:9" ht="14.25" customHeight="1" x14ac:dyDescent="0.45">
      <c r="A293" s="34"/>
      <c r="B293" s="34"/>
      <c r="C293" s="34"/>
      <c r="D293" s="34"/>
      <c r="E293" s="34"/>
      <c r="F293" s="34"/>
      <c r="G293" s="34"/>
      <c r="H293" s="34"/>
      <c r="I293" s="34"/>
    </row>
    <row r="294" spans="1:9" ht="14.25" customHeight="1" x14ac:dyDescent="0.45">
      <c r="A294" s="34"/>
      <c r="B294" s="34"/>
      <c r="C294" s="34"/>
      <c r="D294" s="34"/>
      <c r="E294" s="34"/>
      <c r="F294" s="34"/>
      <c r="G294" s="34"/>
      <c r="H294" s="34"/>
      <c r="I294" s="34"/>
    </row>
    <row r="295" spans="1:9" ht="14.25" customHeight="1" x14ac:dyDescent="0.45">
      <c r="A295" s="34"/>
      <c r="B295" s="34"/>
      <c r="C295" s="34"/>
      <c r="D295" s="34"/>
      <c r="E295" s="34"/>
      <c r="F295" s="34"/>
      <c r="G295" s="34"/>
      <c r="H295" s="34"/>
      <c r="I295" s="34"/>
    </row>
    <row r="296" spans="1:9" ht="14.25" customHeight="1" x14ac:dyDescent="0.45">
      <c r="A296" s="34"/>
      <c r="B296" s="34"/>
      <c r="C296" s="34"/>
      <c r="D296" s="34"/>
      <c r="E296" s="34"/>
      <c r="F296" s="34"/>
      <c r="G296" s="34"/>
      <c r="H296" s="34"/>
      <c r="I296" s="34"/>
    </row>
    <row r="297" spans="1:9" ht="14.25" customHeight="1" x14ac:dyDescent="0.45">
      <c r="A297" s="34"/>
      <c r="B297" s="34"/>
      <c r="C297" s="34"/>
      <c r="D297" s="34"/>
      <c r="E297" s="34"/>
      <c r="F297" s="34"/>
      <c r="G297" s="34"/>
      <c r="H297" s="34"/>
      <c r="I297" s="34"/>
    </row>
    <row r="298" spans="1:9" ht="14.25" customHeight="1" x14ac:dyDescent="0.45">
      <c r="A298" s="34"/>
      <c r="B298" s="34"/>
      <c r="C298" s="34"/>
      <c r="D298" s="34"/>
      <c r="E298" s="34"/>
      <c r="F298" s="34"/>
      <c r="G298" s="34"/>
      <c r="H298" s="34"/>
      <c r="I298" s="34"/>
    </row>
    <row r="299" spans="1:9" ht="14.25" customHeight="1" x14ac:dyDescent="0.45">
      <c r="A299" s="34"/>
      <c r="B299" s="34"/>
      <c r="C299" s="34"/>
      <c r="D299" s="34"/>
      <c r="E299" s="34"/>
      <c r="F299" s="34"/>
      <c r="G299" s="34"/>
      <c r="H299" s="34"/>
      <c r="I299" s="34"/>
    </row>
    <row r="300" spans="1:9" ht="14.25" customHeight="1" x14ac:dyDescent="0.45">
      <c r="A300" s="34"/>
      <c r="B300" s="34"/>
      <c r="C300" s="34"/>
      <c r="D300" s="34"/>
      <c r="E300" s="34"/>
      <c r="F300" s="34"/>
      <c r="G300" s="34"/>
      <c r="H300" s="34"/>
      <c r="I300" s="34"/>
    </row>
    <row r="301" spans="1:9" ht="14.25" customHeight="1" x14ac:dyDescent="0.45">
      <c r="A301" s="34"/>
      <c r="B301" s="34"/>
      <c r="C301" s="34"/>
      <c r="D301" s="34"/>
      <c r="E301" s="34"/>
      <c r="F301" s="34"/>
      <c r="G301" s="34"/>
      <c r="H301" s="34"/>
      <c r="I301" s="34"/>
    </row>
    <row r="302" spans="1:9" ht="14.25" customHeight="1" x14ac:dyDescent="0.45">
      <c r="A302" s="34"/>
      <c r="B302" s="34"/>
      <c r="C302" s="34"/>
      <c r="D302" s="34"/>
      <c r="E302" s="34"/>
      <c r="F302" s="34"/>
      <c r="G302" s="34"/>
      <c r="H302" s="34"/>
      <c r="I302" s="34"/>
    </row>
    <row r="303" spans="1:9" ht="14.25" customHeight="1" x14ac:dyDescent="0.45">
      <c r="A303" s="34"/>
      <c r="B303" s="34"/>
      <c r="C303" s="34"/>
      <c r="D303" s="34"/>
      <c r="E303" s="34"/>
      <c r="F303" s="34"/>
      <c r="G303" s="34"/>
      <c r="H303" s="34"/>
      <c r="I303" s="34"/>
    </row>
    <row r="304" spans="1:9" ht="14.25" customHeight="1" x14ac:dyDescent="0.45">
      <c r="A304" s="34"/>
      <c r="B304" s="34"/>
      <c r="C304" s="34"/>
      <c r="D304" s="34"/>
      <c r="E304" s="34"/>
      <c r="F304" s="34"/>
      <c r="G304" s="34"/>
      <c r="H304" s="34"/>
      <c r="I304" s="34"/>
    </row>
    <row r="305" spans="1:9" ht="14.25" customHeight="1" x14ac:dyDescent="0.45">
      <c r="A305" s="34"/>
      <c r="B305" s="34"/>
      <c r="C305" s="34"/>
      <c r="D305" s="34"/>
      <c r="E305" s="34"/>
      <c r="F305" s="34"/>
      <c r="G305" s="34"/>
      <c r="H305" s="34"/>
      <c r="I305" s="34"/>
    </row>
    <row r="306" spans="1:9" ht="14.25" customHeight="1" x14ac:dyDescent="0.45">
      <c r="A306" s="34"/>
      <c r="B306" s="34"/>
      <c r="C306" s="34"/>
      <c r="D306" s="34"/>
      <c r="E306" s="34"/>
      <c r="F306" s="34"/>
      <c r="G306" s="34"/>
      <c r="H306" s="34"/>
      <c r="I306" s="34"/>
    </row>
    <row r="307" spans="1:9" ht="14.25" customHeight="1" x14ac:dyDescent="0.45">
      <c r="A307" s="34"/>
      <c r="B307" s="34"/>
      <c r="C307" s="34"/>
      <c r="D307" s="34"/>
      <c r="E307" s="34"/>
      <c r="F307" s="34"/>
      <c r="G307" s="34"/>
      <c r="H307" s="34"/>
      <c r="I307" s="34"/>
    </row>
    <row r="308" spans="1:9" ht="14.25" customHeight="1" x14ac:dyDescent="0.45">
      <c r="A308" s="34"/>
      <c r="B308" s="34"/>
      <c r="C308" s="34"/>
      <c r="D308" s="34"/>
      <c r="E308" s="34"/>
      <c r="F308" s="34"/>
      <c r="G308" s="34"/>
      <c r="H308" s="34"/>
      <c r="I308" s="34"/>
    </row>
    <row r="309" spans="1:9" ht="14.25" customHeight="1" x14ac:dyDescent="0.45">
      <c r="A309" s="34"/>
      <c r="B309" s="34"/>
      <c r="C309" s="34"/>
      <c r="D309" s="34"/>
      <c r="E309" s="34"/>
      <c r="F309" s="34"/>
      <c r="G309" s="34"/>
      <c r="H309" s="34"/>
      <c r="I309" s="34"/>
    </row>
    <row r="310" spans="1:9" ht="14.25" customHeight="1" x14ac:dyDescent="0.45">
      <c r="A310" s="34"/>
      <c r="B310" s="34"/>
      <c r="C310" s="34"/>
      <c r="D310" s="34"/>
      <c r="E310" s="34"/>
      <c r="F310" s="34"/>
      <c r="G310" s="34"/>
      <c r="H310" s="34"/>
      <c r="I310" s="34"/>
    </row>
    <row r="311" spans="1:9" ht="14.25" customHeight="1" x14ac:dyDescent="0.45">
      <c r="A311" s="34"/>
      <c r="B311" s="34"/>
      <c r="C311" s="34"/>
      <c r="D311" s="34"/>
      <c r="E311" s="34"/>
      <c r="F311" s="34"/>
      <c r="G311" s="34"/>
      <c r="H311" s="34"/>
      <c r="I311" s="34"/>
    </row>
    <row r="312" spans="1:9" ht="14.25" customHeight="1" x14ac:dyDescent="0.45">
      <c r="A312" s="34"/>
      <c r="B312" s="34"/>
      <c r="C312" s="34"/>
      <c r="D312" s="34"/>
      <c r="E312" s="34"/>
      <c r="F312" s="34"/>
      <c r="G312" s="34"/>
      <c r="H312" s="34"/>
      <c r="I312" s="34"/>
    </row>
    <row r="313" spans="1:9" ht="14.25" customHeight="1" x14ac:dyDescent="0.45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9" ht="14.25" customHeight="1" x14ac:dyDescent="0.45">
      <c r="A314" s="34"/>
      <c r="B314" s="34"/>
      <c r="C314" s="34"/>
      <c r="D314" s="34"/>
      <c r="E314" s="34"/>
      <c r="F314" s="34"/>
      <c r="G314" s="34"/>
      <c r="H314" s="34"/>
      <c r="I314" s="34"/>
    </row>
    <row r="315" spans="1:9" ht="14.25" customHeight="1" x14ac:dyDescent="0.45">
      <c r="A315" s="34"/>
      <c r="B315" s="34"/>
      <c r="C315" s="34"/>
      <c r="D315" s="34"/>
      <c r="E315" s="34"/>
      <c r="F315" s="34"/>
      <c r="G315" s="34"/>
      <c r="H315" s="34"/>
      <c r="I315" s="34"/>
    </row>
    <row r="316" spans="1:9" ht="14.25" customHeight="1" x14ac:dyDescent="0.45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9" ht="14.25" customHeight="1" x14ac:dyDescent="0.45">
      <c r="A317" s="34"/>
      <c r="B317" s="34"/>
      <c r="C317" s="34"/>
      <c r="D317" s="34"/>
      <c r="E317" s="34"/>
      <c r="F317" s="34"/>
      <c r="G317" s="34"/>
      <c r="H317" s="34"/>
      <c r="I317" s="34"/>
    </row>
    <row r="318" spans="1:9" ht="14.25" customHeight="1" x14ac:dyDescent="0.45">
      <c r="A318" s="34"/>
      <c r="B318" s="34"/>
      <c r="C318" s="34"/>
      <c r="D318" s="34"/>
      <c r="E318" s="34"/>
      <c r="F318" s="34"/>
      <c r="G318" s="34"/>
      <c r="H318" s="34"/>
      <c r="I318" s="34"/>
    </row>
    <row r="319" spans="1:9" ht="14.25" customHeight="1" x14ac:dyDescent="0.45">
      <c r="A319" s="34"/>
      <c r="B319" s="34"/>
      <c r="C319" s="34"/>
      <c r="D319" s="34"/>
      <c r="E319" s="34"/>
      <c r="F319" s="34"/>
      <c r="G319" s="34"/>
      <c r="H319" s="34"/>
      <c r="I319" s="34"/>
    </row>
    <row r="320" spans="1:9" ht="14.25" customHeight="1" x14ac:dyDescent="0.45">
      <c r="A320" s="34"/>
      <c r="B320" s="34"/>
      <c r="C320" s="34"/>
      <c r="D320" s="34"/>
      <c r="E320" s="34"/>
      <c r="F320" s="34"/>
      <c r="G320" s="34"/>
      <c r="H320" s="34"/>
      <c r="I320" s="34"/>
    </row>
    <row r="321" spans="1:9" ht="14.25" customHeight="1" x14ac:dyDescent="0.45">
      <c r="A321" s="34"/>
      <c r="B321" s="34"/>
      <c r="C321" s="34"/>
      <c r="D321" s="34"/>
      <c r="E321" s="34"/>
      <c r="F321" s="34"/>
      <c r="G321" s="34"/>
      <c r="H321" s="34"/>
      <c r="I321" s="34"/>
    </row>
    <row r="322" spans="1:9" ht="14.25" customHeight="1" x14ac:dyDescent="0.45">
      <c r="A322" s="34"/>
      <c r="B322" s="34"/>
      <c r="C322" s="34"/>
      <c r="D322" s="34"/>
      <c r="E322" s="34"/>
      <c r="F322" s="34"/>
      <c r="G322" s="34"/>
      <c r="H322" s="34"/>
      <c r="I322" s="34"/>
    </row>
    <row r="323" spans="1:9" ht="14.25" customHeight="1" x14ac:dyDescent="0.45">
      <c r="A323" s="34"/>
      <c r="B323" s="34"/>
      <c r="C323" s="34"/>
      <c r="D323" s="34"/>
      <c r="E323" s="34"/>
      <c r="F323" s="34"/>
      <c r="G323" s="34"/>
      <c r="H323" s="34"/>
      <c r="I323" s="34"/>
    </row>
    <row r="324" spans="1:9" ht="14.25" customHeight="1" x14ac:dyDescent="0.45">
      <c r="A324" s="34"/>
      <c r="B324" s="34"/>
      <c r="C324" s="34"/>
      <c r="D324" s="34"/>
      <c r="E324" s="34"/>
      <c r="F324" s="34"/>
      <c r="G324" s="34"/>
      <c r="H324" s="34"/>
      <c r="I324" s="34"/>
    </row>
    <row r="325" spans="1:9" ht="14.25" customHeight="1" x14ac:dyDescent="0.45">
      <c r="A325" s="34"/>
      <c r="B325" s="34"/>
      <c r="C325" s="34"/>
      <c r="D325" s="34"/>
      <c r="E325" s="34"/>
      <c r="F325" s="34"/>
      <c r="G325" s="34"/>
      <c r="H325" s="34"/>
      <c r="I325" s="34"/>
    </row>
    <row r="326" spans="1:9" ht="14.25" customHeight="1" x14ac:dyDescent="0.45">
      <c r="A326" s="34"/>
      <c r="B326" s="34"/>
      <c r="C326" s="34"/>
      <c r="D326" s="34"/>
      <c r="E326" s="34"/>
      <c r="F326" s="34"/>
      <c r="G326" s="34"/>
      <c r="H326" s="34"/>
      <c r="I326" s="34"/>
    </row>
    <row r="327" spans="1:9" ht="14.25" customHeight="1" x14ac:dyDescent="0.45">
      <c r="A327" s="34"/>
      <c r="B327" s="34"/>
      <c r="C327" s="34"/>
      <c r="D327" s="34"/>
      <c r="E327" s="34"/>
      <c r="F327" s="34"/>
      <c r="G327" s="34"/>
      <c r="H327" s="34"/>
      <c r="I327" s="34"/>
    </row>
    <row r="328" spans="1:9" ht="14.25" customHeight="1" x14ac:dyDescent="0.45">
      <c r="A328" s="34"/>
      <c r="B328" s="34"/>
      <c r="C328" s="34"/>
      <c r="D328" s="34"/>
      <c r="E328" s="34"/>
      <c r="F328" s="34"/>
      <c r="G328" s="34"/>
      <c r="H328" s="34"/>
      <c r="I328" s="34"/>
    </row>
    <row r="329" spans="1:9" ht="14.25" customHeight="1" x14ac:dyDescent="0.45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ht="14.25" customHeight="1" x14ac:dyDescent="0.45">
      <c r="A330" s="34"/>
      <c r="B330" s="34"/>
      <c r="C330" s="34"/>
      <c r="D330" s="34"/>
      <c r="E330" s="34"/>
      <c r="F330" s="34"/>
      <c r="G330" s="34"/>
      <c r="H330" s="34"/>
      <c r="I330" s="34"/>
    </row>
    <row r="331" spans="1:9" ht="14.25" customHeight="1" x14ac:dyDescent="0.45">
      <c r="A331" s="34"/>
      <c r="B331" s="34"/>
      <c r="C331" s="34"/>
      <c r="D331" s="34"/>
      <c r="E331" s="34"/>
      <c r="F331" s="34"/>
      <c r="G331" s="34"/>
      <c r="H331" s="34"/>
      <c r="I331" s="34"/>
    </row>
    <row r="332" spans="1:9" ht="14.25" customHeight="1" x14ac:dyDescent="0.45">
      <c r="A332" s="34"/>
      <c r="B332" s="34"/>
      <c r="C332" s="34"/>
      <c r="D332" s="34"/>
      <c r="E332" s="34"/>
      <c r="F332" s="34"/>
      <c r="G332" s="34"/>
      <c r="H332" s="34"/>
      <c r="I332" s="34"/>
    </row>
    <row r="333" spans="1:9" ht="14.25" customHeight="1" x14ac:dyDescent="0.45">
      <c r="A333" s="34"/>
      <c r="B333" s="34"/>
      <c r="C333" s="34"/>
      <c r="D333" s="34"/>
      <c r="E333" s="34"/>
      <c r="F333" s="34"/>
      <c r="G333" s="34"/>
      <c r="H333" s="34"/>
      <c r="I333" s="34"/>
    </row>
    <row r="334" spans="1:9" ht="14.25" customHeight="1" x14ac:dyDescent="0.45">
      <c r="A334" s="34"/>
      <c r="B334" s="34"/>
      <c r="C334" s="34"/>
      <c r="D334" s="34"/>
      <c r="E334" s="34"/>
      <c r="F334" s="34"/>
      <c r="G334" s="34"/>
      <c r="H334" s="34"/>
      <c r="I334" s="34"/>
    </row>
    <row r="335" spans="1:9" ht="14.25" customHeight="1" x14ac:dyDescent="0.45">
      <c r="A335" s="34"/>
      <c r="B335" s="34"/>
      <c r="C335" s="34"/>
      <c r="D335" s="34"/>
      <c r="E335" s="34"/>
      <c r="F335" s="34"/>
      <c r="G335" s="34"/>
      <c r="H335" s="34"/>
      <c r="I335" s="34"/>
    </row>
    <row r="336" spans="1:9" ht="14.25" customHeight="1" x14ac:dyDescent="0.45">
      <c r="A336" s="34"/>
      <c r="B336" s="34"/>
      <c r="C336" s="34"/>
      <c r="D336" s="34"/>
      <c r="E336" s="34"/>
      <c r="F336" s="34"/>
      <c r="G336" s="34"/>
      <c r="H336" s="34"/>
      <c r="I336" s="34"/>
    </row>
    <row r="337" spans="1:9" ht="14.25" customHeight="1" x14ac:dyDescent="0.45">
      <c r="A337" s="34"/>
      <c r="B337" s="34"/>
      <c r="C337" s="34"/>
      <c r="D337" s="34"/>
      <c r="E337" s="34"/>
      <c r="F337" s="34"/>
      <c r="G337" s="34"/>
      <c r="H337" s="34"/>
      <c r="I337" s="34"/>
    </row>
    <row r="338" spans="1:9" ht="14.25" customHeight="1" x14ac:dyDescent="0.45">
      <c r="A338" s="34"/>
      <c r="B338" s="34"/>
      <c r="C338" s="34"/>
      <c r="D338" s="34"/>
      <c r="E338" s="34"/>
      <c r="F338" s="34"/>
      <c r="G338" s="34"/>
      <c r="H338" s="34"/>
      <c r="I338" s="34"/>
    </row>
    <row r="339" spans="1:9" ht="14.25" customHeight="1" x14ac:dyDescent="0.45">
      <c r="A339" s="34"/>
      <c r="B339" s="34"/>
      <c r="C339" s="34"/>
      <c r="D339" s="34"/>
      <c r="E339" s="34"/>
      <c r="F339" s="34"/>
      <c r="G339" s="34"/>
      <c r="H339" s="34"/>
      <c r="I339" s="34"/>
    </row>
    <row r="340" spans="1:9" ht="14.25" customHeight="1" x14ac:dyDescent="0.45">
      <c r="A340" s="34"/>
      <c r="B340" s="34"/>
      <c r="C340" s="34"/>
      <c r="D340" s="34"/>
      <c r="E340" s="34"/>
      <c r="F340" s="34"/>
      <c r="G340" s="34"/>
      <c r="H340" s="34"/>
      <c r="I340" s="34"/>
    </row>
    <row r="341" spans="1:9" ht="14.25" customHeight="1" x14ac:dyDescent="0.45">
      <c r="A341" s="34"/>
      <c r="B341" s="34"/>
      <c r="C341" s="34"/>
      <c r="D341" s="34"/>
      <c r="E341" s="34"/>
      <c r="F341" s="34"/>
      <c r="G341" s="34"/>
      <c r="H341" s="34"/>
      <c r="I341" s="34"/>
    </row>
    <row r="342" spans="1:9" ht="14.25" customHeight="1" x14ac:dyDescent="0.45">
      <c r="A342" s="34"/>
      <c r="B342" s="34"/>
      <c r="C342" s="34"/>
      <c r="D342" s="34"/>
      <c r="E342" s="34"/>
      <c r="F342" s="34"/>
      <c r="G342" s="34"/>
      <c r="H342" s="34"/>
      <c r="I342" s="34"/>
    </row>
    <row r="343" spans="1:9" ht="14.25" customHeight="1" x14ac:dyDescent="0.45">
      <c r="A343" s="34"/>
      <c r="B343" s="34"/>
      <c r="C343" s="34"/>
      <c r="D343" s="34"/>
      <c r="E343" s="34"/>
      <c r="F343" s="34"/>
      <c r="G343" s="34"/>
      <c r="H343" s="34"/>
      <c r="I343" s="34"/>
    </row>
    <row r="344" spans="1:9" ht="14.25" customHeight="1" x14ac:dyDescent="0.45">
      <c r="A344" s="34"/>
      <c r="B344" s="34"/>
      <c r="C344" s="34"/>
      <c r="D344" s="34"/>
      <c r="E344" s="34"/>
      <c r="F344" s="34"/>
      <c r="G344" s="34"/>
      <c r="H344" s="34"/>
      <c r="I344" s="34"/>
    </row>
    <row r="345" spans="1:9" ht="14.25" customHeight="1" x14ac:dyDescent="0.45">
      <c r="A345" s="34"/>
      <c r="B345" s="34"/>
      <c r="C345" s="34"/>
      <c r="D345" s="34"/>
      <c r="E345" s="34"/>
      <c r="F345" s="34"/>
      <c r="G345" s="34"/>
      <c r="H345" s="34"/>
      <c r="I345" s="34"/>
    </row>
    <row r="346" spans="1:9" ht="14.25" customHeight="1" x14ac:dyDescent="0.45">
      <c r="A346" s="34"/>
      <c r="B346" s="34"/>
      <c r="C346" s="34"/>
      <c r="D346" s="34"/>
      <c r="E346" s="34"/>
      <c r="F346" s="34"/>
      <c r="G346" s="34"/>
      <c r="H346" s="34"/>
      <c r="I346" s="34"/>
    </row>
    <row r="347" spans="1:9" ht="14.25" customHeight="1" x14ac:dyDescent="0.45">
      <c r="A347" s="34"/>
      <c r="B347" s="34"/>
      <c r="C347" s="34"/>
      <c r="D347" s="34"/>
      <c r="E347" s="34"/>
      <c r="F347" s="34"/>
      <c r="G347" s="34"/>
      <c r="H347" s="34"/>
      <c r="I347" s="34"/>
    </row>
    <row r="348" spans="1:9" ht="14.25" customHeight="1" x14ac:dyDescent="0.45">
      <c r="A348" s="34"/>
      <c r="B348" s="34"/>
      <c r="C348" s="34"/>
      <c r="D348" s="34"/>
      <c r="E348" s="34"/>
      <c r="F348" s="34"/>
      <c r="G348" s="34"/>
      <c r="H348" s="34"/>
      <c r="I348" s="34"/>
    </row>
    <row r="349" spans="1:9" ht="14.25" customHeight="1" x14ac:dyDescent="0.45">
      <c r="A349" s="34"/>
      <c r="B349" s="34"/>
      <c r="C349" s="34"/>
      <c r="D349" s="34"/>
      <c r="E349" s="34"/>
      <c r="F349" s="34"/>
      <c r="G349" s="34"/>
      <c r="H349" s="34"/>
      <c r="I349" s="34"/>
    </row>
    <row r="350" spans="1:9" ht="14.25" customHeight="1" x14ac:dyDescent="0.45">
      <c r="A350" s="34"/>
      <c r="B350" s="34"/>
      <c r="C350" s="34"/>
      <c r="D350" s="34"/>
      <c r="E350" s="34"/>
      <c r="F350" s="34"/>
      <c r="G350" s="34"/>
      <c r="H350" s="34"/>
      <c r="I350" s="34"/>
    </row>
    <row r="351" spans="1:9" ht="14.25" customHeight="1" x14ac:dyDescent="0.45">
      <c r="A351" s="34"/>
      <c r="B351" s="34"/>
      <c r="C351" s="34"/>
      <c r="D351" s="34"/>
      <c r="E351" s="34"/>
      <c r="F351" s="34"/>
      <c r="G351" s="34"/>
      <c r="H351" s="34"/>
      <c r="I351" s="34"/>
    </row>
    <row r="352" spans="1:9" ht="14.25" customHeight="1" x14ac:dyDescent="0.45">
      <c r="A352" s="34"/>
      <c r="B352" s="34"/>
      <c r="C352" s="34"/>
      <c r="D352" s="34"/>
      <c r="E352" s="34"/>
      <c r="F352" s="34"/>
      <c r="G352" s="34"/>
      <c r="H352" s="34"/>
      <c r="I352" s="34"/>
    </row>
    <row r="353" spans="1:9" ht="14.25" customHeight="1" x14ac:dyDescent="0.45">
      <c r="A353" s="34"/>
      <c r="B353" s="34"/>
      <c r="C353" s="34"/>
      <c r="D353" s="34"/>
      <c r="E353" s="34"/>
      <c r="F353" s="34"/>
      <c r="G353" s="34"/>
      <c r="H353" s="34"/>
      <c r="I353" s="34"/>
    </row>
    <row r="354" spans="1:9" ht="14.25" customHeight="1" x14ac:dyDescent="0.45">
      <c r="A354" s="34"/>
      <c r="B354" s="34"/>
      <c r="C354" s="34"/>
      <c r="D354" s="34"/>
      <c r="E354" s="34"/>
      <c r="F354" s="34"/>
      <c r="G354" s="34"/>
      <c r="H354" s="34"/>
      <c r="I354" s="34"/>
    </row>
    <row r="355" spans="1:9" ht="14.25" customHeight="1" x14ac:dyDescent="0.45">
      <c r="A355" s="34"/>
      <c r="B355" s="34"/>
      <c r="C355" s="34"/>
      <c r="D355" s="34"/>
      <c r="E355" s="34"/>
      <c r="F355" s="34"/>
      <c r="G355" s="34"/>
      <c r="H355" s="34"/>
      <c r="I355" s="34"/>
    </row>
    <row r="356" spans="1:9" ht="14.25" customHeight="1" x14ac:dyDescent="0.45">
      <c r="A356" s="34"/>
      <c r="B356" s="34"/>
      <c r="C356" s="34"/>
      <c r="D356" s="34"/>
      <c r="E356" s="34"/>
      <c r="F356" s="34"/>
      <c r="G356" s="34"/>
      <c r="H356" s="34"/>
      <c r="I356" s="34"/>
    </row>
    <row r="357" spans="1:9" ht="14.25" customHeight="1" x14ac:dyDescent="0.45">
      <c r="A357" s="34"/>
      <c r="B357" s="34"/>
      <c r="C357" s="34"/>
      <c r="D357" s="34"/>
      <c r="E357" s="34"/>
      <c r="F357" s="34"/>
      <c r="G357" s="34"/>
      <c r="H357" s="34"/>
      <c r="I357" s="34"/>
    </row>
    <row r="358" spans="1:9" ht="14.25" customHeight="1" x14ac:dyDescent="0.45">
      <c r="A358" s="34"/>
      <c r="B358" s="34"/>
      <c r="C358" s="34"/>
      <c r="D358" s="34"/>
      <c r="E358" s="34"/>
      <c r="F358" s="34"/>
      <c r="G358" s="34"/>
      <c r="H358" s="34"/>
      <c r="I358" s="34"/>
    </row>
    <row r="359" spans="1:9" ht="14.25" customHeight="1" x14ac:dyDescent="0.45">
      <c r="A359" s="34"/>
      <c r="B359" s="34"/>
      <c r="C359" s="34"/>
      <c r="D359" s="34"/>
      <c r="E359" s="34"/>
      <c r="F359" s="34"/>
      <c r="G359" s="34"/>
      <c r="H359" s="34"/>
      <c r="I359" s="34"/>
    </row>
    <row r="360" spans="1:9" ht="14.25" customHeight="1" x14ac:dyDescent="0.45">
      <c r="A360" s="34"/>
      <c r="B360" s="34"/>
      <c r="C360" s="34"/>
      <c r="D360" s="34"/>
      <c r="E360" s="34"/>
      <c r="F360" s="34"/>
      <c r="G360" s="34"/>
      <c r="H360" s="34"/>
      <c r="I360" s="34"/>
    </row>
    <row r="361" spans="1:9" ht="14.25" customHeight="1" x14ac:dyDescent="0.45">
      <c r="A361" s="34"/>
      <c r="B361" s="34"/>
      <c r="C361" s="34"/>
      <c r="D361" s="34"/>
      <c r="E361" s="34"/>
      <c r="F361" s="34"/>
      <c r="G361" s="34"/>
      <c r="H361" s="34"/>
      <c r="I361" s="34"/>
    </row>
    <row r="362" spans="1:9" ht="14.25" customHeight="1" x14ac:dyDescent="0.45">
      <c r="A362" s="34"/>
      <c r="B362" s="34"/>
      <c r="C362" s="34"/>
      <c r="D362" s="34"/>
      <c r="E362" s="34"/>
      <c r="F362" s="34"/>
      <c r="G362" s="34"/>
      <c r="H362" s="34"/>
      <c r="I362" s="34"/>
    </row>
    <row r="363" spans="1:9" ht="14.25" customHeight="1" x14ac:dyDescent="0.45">
      <c r="A363" s="34"/>
      <c r="B363" s="34"/>
      <c r="C363" s="34"/>
      <c r="D363" s="34"/>
      <c r="E363" s="34"/>
      <c r="F363" s="34"/>
      <c r="G363" s="34"/>
      <c r="H363" s="34"/>
      <c r="I363" s="34"/>
    </row>
    <row r="364" spans="1:9" ht="14.25" customHeight="1" x14ac:dyDescent="0.45">
      <c r="A364" s="34"/>
      <c r="B364" s="34"/>
      <c r="C364" s="34"/>
      <c r="D364" s="34"/>
      <c r="E364" s="34"/>
      <c r="F364" s="34"/>
      <c r="G364" s="34"/>
      <c r="H364" s="34"/>
      <c r="I364" s="34"/>
    </row>
    <row r="365" spans="1:9" ht="14.25" customHeight="1" x14ac:dyDescent="0.45">
      <c r="A365" s="34"/>
      <c r="B365" s="34"/>
      <c r="C365" s="34"/>
      <c r="D365" s="34"/>
      <c r="E365" s="34"/>
      <c r="F365" s="34"/>
      <c r="G365" s="34"/>
      <c r="H365" s="34"/>
      <c r="I365" s="34"/>
    </row>
    <row r="366" spans="1:9" ht="14.25" customHeight="1" x14ac:dyDescent="0.45">
      <c r="A366" s="34"/>
      <c r="B366" s="34"/>
      <c r="C366" s="34"/>
      <c r="D366" s="34"/>
      <c r="E366" s="34"/>
      <c r="F366" s="34"/>
      <c r="G366" s="34"/>
      <c r="H366" s="34"/>
      <c r="I366" s="34"/>
    </row>
    <row r="367" spans="1:9" ht="14.25" customHeight="1" x14ac:dyDescent="0.45">
      <c r="A367" s="34"/>
      <c r="B367" s="34"/>
      <c r="C367" s="34"/>
      <c r="D367" s="34"/>
      <c r="E367" s="34"/>
      <c r="F367" s="34"/>
      <c r="G367" s="34"/>
      <c r="H367" s="34"/>
      <c r="I367" s="34"/>
    </row>
    <row r="368" spans="1:9" ht="14.25" customHeight="1" x14ac:dyDescent="0.45">
      <c r="A368" s="34"/>
      <c r="B368" s="34"/>
      <c r="C368" s="34"/>
      <c r="D368" s="34"/>
      <c r="E368" s="34"/>
      <c r="F368" s="34"/>
      <c r="G368" s="34"/>
      <c r="H368" s="34"/>
      <c r="I368" s="34"/>
    </row>
    <row r="369" spans="1:9" ht="14.25" customHeight="1" x14ac:dyDescent="0.45">
      <c r="A369" s="34"/>
      <c r="B369" s="34"/>
      <c r="C369" s="34"/>
      <c r="D369" s="34"/>
      <c r="E369" s="34"/>
      <c r="F369" s="34"/>
      <c r="G369" s="34"/>
      <c r="H369" s="34"/>
      <c r="I369" s="34"/>
    </row>
    <row r="370" spans="1:9" ht="14.25" customHeight="1" x14ac:dyDescent="0.45">
      <c r="A370" s="34"/>
      <c r="B370" s="34"/>
      <c r="C370" s="34"/>
      <c r="D370" s="34"/>
      <c r="E370" s="34"/>
      <c r="F370" s="34"/>
      <c r="G370" s="34"/>
      <c r="H370" s="34"/>
      <c r="I370" s="34"/>
    </row>
    <row r="371" spans="1:9" ht="14.25" customHeight="1" x14ac:dyDescent="0.45">
      <c r="A371" s="34"/>
      <c r="B371" s="34"/>
      <c r="C371" s="34"/>
      <c r="D371" s="34"/>
      <c r="E371" s="34"/>
      <c r="F371" s="34"/>
      <c r="G371" s="34"/>
      <c r="H371" s="34"/>
      <c r="I371" s="34"/>
    </row>
    <row r="372" spans="1:9" ht="14.25" customHeight="1" x14ac:dyDescent="0.45">
      <c r="A372" s="34"/>
      <c r="B372" s="34"/>
      <c r="C372" s="34"/>
      <c r="D372" s="34"/>
      <c r="E372" s="34"/>
      <c r="F372" s="34"/>
      <c r="G372" s="34"/>
      <c r="H372" s="34"/>
      <c r="I372" s="34"/>
    </row>
    <row r="373" spans="1:9" ht="14.25" customHeight="1" x14ac:dyDescent="0.45">
      <c r="A373" s="34"/>
      <c r="B373" s="34"/>
      <c r="C373" s="34"/>
      <c r="D373" s="34"/>
      <c r="E373" s="34"/>
      <c r="F373" s="34"/>
      <c r="G373" s="34"/>
      <c r="H373" s="34"/>
      <c r="I373" s="34"/>
    </row>
    <row r="374" spans="1:9" ht="14.25" customHeight="1" x14ac:dyDescent="0.45">
      <c r="A374" s="34"/>
      <c r="B374" s="34"/>
      <c r="C374" s="34"/>
      <c r="D374" s="34"/>
      <c r="E374" s="34"/>
      <c r="F374" s="34"/>
      <c r="G374" s="34"/>
      <c r="H374" s="34"/>
      <c r="I374" s="34"/>
    </row>
    <row r="375" spans="1:9" ht="14.25" customHeight="1" x14ac:dyDescent="0.45">
      <c r="A375" s="34"/>
      <c r="B375" s="34"/>
      <c r="C375" s="34"/>
      <c r="D375" s="34"/>
      <c r="E375" s="34"/>
      <c r="F375" s="34"/>
      <c r="G375" s="34"/>
      <c r="H375" s="34"/>
      <c r="I375" s="34"/>
    </row>
    <row r="376" spans="1:9" ht="14.25" customHeight="1" x14ac:dyDescent="0.45">
      <c r="A376" s="34"/>
      <c r="B376" s="34"/>
      <c r="C376" s="34"/>
      <c r="D376" s="34"/>
      <c r="E376" s="34"/>
      <c r="F376" s="34"/>
      <c r="G376" s="34"/>
      <c r="H376" s="34"/>
      <c r="I376" s="34"/>
    </row>
    <row r="377" spans="1:9" ht="14.25" customHeight="1" x14ac:dyDescent="0.45">
      <c r="A377" s="34"/>
      <c r="B377" s="34"/>
      <c r="C377" s="34"/>
      <c r="D377" s="34"/>
      <c r="E377" s="34"/>
      <c r="F377" s="34"/>
      <c r="G377" s="34"/>
      <c r="H377" s="34"/>
      <c r="I377" s="34"/>
    </row>
    <row r="378" spans="1:9" ht="14.25" customHeight="1" x14ac:dyDescent="0.45">
      <c r="A378" s="34"/>
      <c r="B378" s="34"/>
      <c r="C378" s="34"/>
      <c r="D378" s="34"/>
      <c r="E378" s="34"/>
      <c r="F378" s="34"/>
      <c r="G378" s="34"/>
      <c r="H378" s="34"/>
      <c r="I378" s="34"/>
    </row>
    <row r="379" spans="1:9" ht="14.25" customHeight="1" x14ac:dyDescent="0.45">
      <c r="A379" s="34"/>
      <c r="B379" s="34"/>
      <c r="C379" s="34"/>
      <c r="D379" s="34"/>
      <c r="E379" s="34"/>
      <c r="F379" s="34"/>
      <c r="G379" s="34"/>
      <c r="H379" s="34"/>
      <c r="I379" s="34"/>
    </row>
    <row r="380" spans="1:9" ht="14.25" customHeight="1" x14ac:dyDescent="0.45">
      <c r="A380" s="34"/>
      <c r="B380" s="34"/>
      <c r="C380" s="34"/>
      <c r="D380" s="34"/>
      <c r="E380" s="34"/>
      <c r="F380" s="34"/>
      <c r="G380" s="34"/>
      <c r="H380" s="34"/>
      <c r="I380" s="34"/>
    </row>
    <row r="381" spans="1:9" ht="14.25" customHeight="1" x14ac:dyDescent="0.45">
      <c r="A381" s="34"/>
      <c r="B381" s="34"/>
      <c r="C381" s="34"/>
      <c r="D381" s="34"/>
      <c r="E381" s="34"/>
      <c r="F381" s="34"/>
      <c r="G381" s="34"/>
      <c r="H381" s="34"/>
      <c r="I381" s="34"/>
    </row>
    <row r="382" spans="1:9" ht="14.25" customHeight="1" x14ac:dyDescent="0.45">
      <c r="A382" s="34"/>
      <c r="B382" s="34"/>
      <c r="C382" s="34"/>
      <c r="D382" s="34"/>
      <c r="E382" s="34"/>
      <c r="F382" s="34"/>
      <c r="G382" s="34"/>
      <c r="H382" s="34"/>
      <c r="I382" s="34"/>
    </row>
    <row r="383" spans="1:9" ht="14.25" customHeight="1" x14ac:dyDescent="0.45">
      <c r="A383" s="34"/>
      <c r="B383" s="34"/>
      <c r="C383" s="34"/>
      <c r="D383" s="34"/>
      <c r="E383" s="34"/>
      <c r="F383" s="34"/>
      <c r="G383" s="34"/>
      <c r="H383" s="34"/>
      <c r="I383" s="34"/>
    </row>
    <row r="384" spans="1:9" ht="14.25" customHeight="1" x14ac:dyDescent="0.45">
      <c r="A384" s="34"/>
      <c r="B384" s="34"/>
      <c r="C384" s="34"/>
      <c r="D384" s="34"/>
      <c r="E384" s="34"/>
      <c r="F384" s="34"/>
      <c r="G384" s="34"/>
      <c r="H384" s="34"/>
      <c r="I384" s="34"/>
    </row>
    <row r="385" spans="1:9" ht="14.25" customHeight="1" x14ac:dyDescent="0.45">
      <c r="A385" s="34"/>
      <c r="B385" s="34"/>
      <c r="C385" s="34"/>
      <c r="D385" s="34"/>
      <c r="E385" s="34"/>
      <c r="F385" s="34"/>
      <c r="G385" s="34"/>
      <c r="H385" s="34"/>
      <c r="I385" s="34"/>
    </row>
    <row r="386" spans="1:9" ht="14.25" customHeight="1" x14ac:dyDescent="0.45">
      <c r="A386" s="34"/>
      <c r="B386" s="34"/>
      <c r="C386" s="34"/>
      <c r="D386" s="34"/>
      <c r="E386" s="34"/>
      <c r="F386" s="34"/>
      <c r="G386" s="34"/>
      <c r="H386" s="34"/>
      <c r="I386" s="34"/>
    </row>
    <row r="387" spans="1:9" ht="14.25" customHeight="1" x14ac:dyDescent="0.45">
      <c r="A387" s="34"/>
      <c r="B387" s="34"/>
      <c r="C387" s="34"/>
      <c r="D387" s="34"/>
      <c r="E387" s="34"/>
      <c r="F387" s="34"/>
      <c r="G387" s="34"/>
      <c r="H387" s="34"/>
      <c r="I387" s="34"/>
    </row>
    <row r="388" spans="1:9" ht="14.25" customHeight="1" x14ac:dyDescent="0.45">
      <c r="A388" s="34"/>
      <c r="B388" s="34"/>
      <c r="C388" s="34"/>
      <c r="D388" s="34"/>
      <c r="E388" s="34"/>
      <c r="F388" s="34"/>
      <c r="G388" s="34"/>
      <c r="H388" s="34"/>
      <c r="I388" s="34"/>
    </row>
    <row r="389" spans="1:9" ht="14.25" customHeight="1" x14ac:dyDescent="0.45">
      <c r="A389" s="34"/>
      <c r="B389" s="34"/>
      <c r="C389" s="34"/>
      <c r="D389" s="34"/>
      <c r="E389" s="34"/>
      <c r="F389" s="34"/>
      <c r="G389" s="34"/>
      <c r="H389" s="34"/>
      <c r="I389" s="34"/>
    </row>
    <row r="390" spans="1:9" ht="14.25" customHeight="1" x14ac:dyDescent="0.45">
      <c r="A390" s="34"/>
      <c r="B390" s="34"/>
      <c r="C390" s="34"/>
      <c r="D390" s="34"/>
      <c r="E390" s="34"/>
      <c r="F390" s="34"/>
      <c r="G390" s="34"/>
      <c r="H390" s="34"/>
      <c r="I390" s="34"/>
    </row>
    <row r="391" spans="1:9" ht="14.25" customHeight="1" x14ac:dyDescent="0.45">
      <c r="A391" s="34"/>
      <c r="B391" s="34"/>
      <c r="C391" s="34"/>
      <c r="D391" s="34"/>
      <c r="E391" s="34"/>
      <c r="F391" s="34"/>
      <c r="G391" s="34"/>
      <c r="H391" s="34"/>
      <c r="I391" s="34"/>
    </row>
    <row r="392" spans="1:9" ht="14.25" customHeight="1" x14ac:dyDescent="0.45">
      <c r="A392" s="34"/>
      <c r="B392" s="34"/>
      <c r="C392" s="34"/>
      <c r="D392" s="34"/>
      <c r="E392" s="34"/>
      <c r="F392" s="34"/>
      <c r="G392" s="34"/>
      <c r="H392" s="34"/>
      <c r="I392" s="34"/>
    </row>
    <row r="393" spans="1:9" ht="14.25" customHeight="1" x14ac:dyDescent="0.45">
      <c r="A393" s="34"/>
      <c r="B393" s="34"/>
      <c r="C393" s="34"/>
      <c r="D393" s="34"/>
      <c r="E393" s="34"/>
      <c r="F393" s="34"/>
      <c r="G393" s="34"/>
      <c r="H393" s="34"/>
      <c r="I393" s="34"/>
    </row>
    <row r="394" spans="1:9" ht="14.25" customHeight="1" x14ac:dyDescent="0.45">
      <c r="A394" s="34"/>
      <c r="B394" s="34"/>
      <c r="C394" s="34"/>
      <c r="D394" s="34"/>
      <c r="E394" s="34"/>
      <c r="F394" s="34"/>
      <c r="G394" s="34"/>
      <c r="H394" s="34"/>
      <c r="I394" s="34"/>
    </row>
    <row r="395" spans="1:9" ht="14.25" customHeight="1" x14ac:dyDescent="0.45">
      <c r="A395" s="34"/>
      <c r="B395" s="34"/>
      <c r="C395" s="34"/>
      <c r="D395" s="34"/>
      <c r="E395" s="34"/>
      <c r="F395" s="34"/>
      <c r="G395" s="34"/>
      <c r="H395" s="34"/>
      <c r="I395" s="34"/>
    </row>
    <row r="396" spans="1:9" ht="14.25" customHeight="1" x14ac:dyDescent="0.45">
      <c r="A396" s="34"/>
      <c r="B396" s="34"/>
      <c r="C396" s="34"/>
      <c r="D396" s="34"/>
      <c r="E396" s="34"/>
      <c r="F396" s="34"/>
      <c r="G396" s="34"/>
      <c r="H396" s="34"/>
      <c r="I396" s="34"/>
    </row>
    <row r="397" spans="1:9" ht="14.25" customHeight="1" x14ac:dyDescent="0.45">
      <c r="A397" s="34"/>
      <c r="B397" s="34"/>
      <c r="C397" s="34"/>
      <c r="D397" s="34"/>
      <c r="E397" s="34"/>
      <c r="F397" s="34"/>
      <c r="G397" s="34"/>
      <c r="H397" s="34"/>
      <c r="I397" s="34"/>
    </row>
    <row r="398" spans="1:9" ht="14.25" customHeight="1" x14ac:dyDescent="0.45">
      <c r="A398" s="34"/>
      <c r="B398" s="34"/>
      <c r="C398" s="34"/>
      <c r="D398" s="34"/>
      <c r="E398" s="34"/>
      <c r="F398" s="34"/>
      <c r="G398" s="34"/>
      <c r="H398" s="34"/>
      <c r="I398" s="34"/>
    </row>
    <row r="399" spans="1:9" ht="14.25" customHeight="1" x14ac:dyDescent="0.45">
      <c r="A399" s="34"/>
      <c r="B399" s="34"/>
      <c r="C399" s="34"/>
      <c r="D399" s="34"/>
      <c r="E399" s="34"/>
      <c r="F399" s="34"/>
      <c r="G399" s="34"/>
      <c r="H399" s="34"/>
      <c r="I399" s="34"/>
    </row>
    <row r="400" spans="1:9" ht="14.25" customHeight="1" x14ac:dyDescent="0.45">
      <c r="A400" s="34"/>
      <c r="B400" s="34"/>
      <c r="C400" s="34"/>
      <c r="D400" s="34"/>
      <c r="E400" s="34"/>
      <c r="F400" s="34"/>
      <c r="G400" s="34"/>
      <c r="H400" s="34"/>
      <c r="I400" s="34"/>
    </row>
    <row r="401" spans="1:9" ht="14.25" customHeight="1" x14ac:dyDescent="0.45">
      <c r="A401" s="34"/>
      <c r="B401" s="34"/>
      <c r="C401" s="34"/>
      <c r="D401" s="34"/>
      <c r="E401" s="34"/>
      <c r="F401" s="34"/>
      <c r="G401" s="34"/>
      <c r="H401" s="34"/>
      <c r="I401" s="34"/>
    </row>
    <row r="402" spans="1:9" ht="14.25" customHeight="1" x14ac:dyDescent="0.45">
      <c r="A402" s="34"/>
      <c r="B402" s="34"/>
      <c r="C402" s="34"/>
      <c r="D402" s="34"/>
      <c r="E402" s="34"/>
      <c r="F402" s="34"/>
      <c r="G402" s="34"/>
      <c r="H402" s="34"/>
      <c r="I402" s="34"/>
    </row>
    <row r="403" spans="1:9" ht="14.25" customHeight="1" x14ac:dyDescent="0.45">
      <c r="A403" s="34"/>
      <c r="B403" s="34"/>
      <c r="C403" s="34"/>
      <c r="D403" s="34"/>
      <c r="E403" s="34"/>
      <c r="F403" s="34"/>
      <c r="G403" s="34"/>
      <c r="H403" s="34"/>
      <c r="I403" s="34"/>
    </row>
    <row r="404" spans="1:9" ht="14.25" customHeight="1" x14ac:dyDescent="0.45">
      <c r="A404" s="34"/>
      <c r="B404" s="34"/>
      <c r="C404" s="34"/>
      <c r="D404" s="34"/>
      <c r="E404" s="34"/>
      <c r="F404" s="34"/>
      <c r="G404" s="34"/>
      <c r="H404" s="34"/>
      <c r="I404" s="34"/>
    </row>
    <row r="405" spans="1:9" ht="14.25" customHeight="1" x14ac:dyDescent="0.45">
      <c r="A405" s="34"/>
      <c r="B405" s="34"/>
      <c r="C405" s="34"/>
      <c r="D405" s="34"/>
      <c r="E405" s="34"/>
      <c r="F405" s="34"/>
      <c r="G405" s="34"/>
      <c r="H405" s="34"/>
      <c r="I405" s="34"/>
    </row>
    <row r="406" spans="1:9" ht="14.25" customHeight="1" x14ac:dyDescent="0.45">
      <c r="A406" s="34"/>
      <c r="B406" s="34"/>
      <c r="C406" s="34"/>
      <c r="D406" s="34"/>
      <c r="E406" s="34"/>
      <c r="F406" s="34"/>
      <c r="G406" s="34"/>
      <c r="H406" s="34"/>
      <c r="I406" s="34"/>
    </row>
    <row r="407" spans="1:9" ht="14.25" customHeight="1" x14ac:dyDescent="0.45">
      <c r="A407" s="34"/>
      <c r="B407" s="34"/>
      <c r="C407" s="34"/>
      <c r="D407" s="34"/>
      <c r="E407" s="34"/>
      <c r="F407" s="34"/>
      <c r="G407" s="34"/>
      <c r="H407" s="34"/>
      <c r="I407" s="34"/>
    </row>
    <row r="408" spans="1:9" ht="14.25" customHeight="1" x14ac:dyDescent="0.45">
      <c r="A408" s="34"/>
      <c r="B408" s="34"/>
      <c r="C408" s="34"/>
      <c r="D408" s="34"/>
      <c r="E408" s="34"/>
      <c r="F408" s="34"/>
      <c r="G408" s="34"/>
      <c r="H408" s="34"/>
      <c r="I408" s="34"/>
    </row>
    <row r="409" spans="1:9" ht="14.25" customHeight="1" x14ac:dyDescent="0.45">
      <c r="A409" s="34"/>
      <c r="B409" s="34"/>
      <c r="C409" s="34"/>
      <c r="D409" s="34"/>
      <c r="E409" s="34"/>
      <c r="F409" s="34"/>
      <c r="G409" s="34"/>
      <c r="H409" s="34"/>
      <c r="I409" s="34"/>
    </row>
    <row r="410" spans="1:9" ht="14.25" customHeight="1" x14ac:dyDescent="0.45">
      <c r="A410" s="34"/>
      <c r="B410" s="34"/>
      <c r="C410" s="34"/>
      <c r="D410" s="34"/>
      <c r="E410" s="34"/>
      <c r="F410" s="34"/>
      <c r="G410" s="34"/>
      <c r="H410" s="34"/>
      <c r="I410" s="34"/>
    </row>
    <row r="411" spans="1:9" ht="14.25" customHeight="1" x14ac:dyDescent="0.45">
      <c r="A411" s="34"/>
      <c r="B411" s="34"/>
      <c r="C411" s="34"/>
      <c r="D411" s="34"/>
      <c r="E411" s="34"/>
      <c r="F411" s="34"/>
      <c r="G411" s="34"/>
      <c r="H411" s="34"/>
      <c r="I411" s="34"/>
    </row>
    <row r="412" spans="1:9" ht="14.25" customHeight="1" x14ac:dyDescent="0.45">
      <c r="A412" s="34"/>
      <c r="B412" s="34"/>
      <c r="C412" s="34"/>
      <c r="D412" s="34"/>
      <c r="E412" s="34"/>
      <c r="F412" s="34"/>
      <c r="G412" s="34"/>
      <c r="H412" s="34"/>
      <c r="I412" s="34"/>
    </row>
    <row r="413" spans="1:9" ht="14.25" customHeight="1" x14ac:dyDescent="0.45">
      <c r="A413" s="34"/>
      <c r="B413" s="34"/>
      <c r="C413" s="34"/>
      <c r="D413" s="34"/>
      <c r="E413" s="34"/>
      <c r="F413" s="34"/>
      <c r="G413" s="34"/>
      <c r="H413" s="34"/>
      <c r="I413" s="34"/>
    </row>
    <row r="414" spans="1:9" ht="14.25" customHeight="1" x14ac:dyDescent="0.45">
      <c r="A414" s="34"/>
      <c r="B414" s="34"/>
      <c r="C414" s="34"/>
      <c r="D414" s="34"/>
      <c r="E414" s="34"/>
      <c r="F414" s="34"/>
      <c r="G414" s="34"/>
      <c r="H414" s="34"/>
      <c r="I414" s="34"/>
    </row>
    <row r="415" spans="1:9" ht="14.25" customHeight="1" x14ac:dyDescent="0.45">
      <c r="A415" s="34"/>
      <c r="B415" s="34"/>
      <c r="C415" s="34"/>
      <c r="D415" s="34"/>
      <c r="E415" s="34"/>
      <c r="F415" s="34"/>
      <c r="G415" s="34"/>
      <c r="H415" s="34"/>
      <c r="I415" s="34"/>
    </row>
    <row r="416" spans="1:9" ht="14.25" customHeight="1" x14ac:dyDescent="0.45">
      <c r="A416" s="34"/>
      <c r="B416" s="34"/>
      <c r="C416" s="34"/>
      <c r="D416" s="34"/>
      <c r="E416" s="34"/>
      <c r="F416" s="34"/>
      <c r="G416" s="34"/>
      <c r="H416" s="34"/>
      <c r="I416" s="34"/>
    </row>
    <row r="417" spans="1:9" ht="14.25" customHeight="1" x14ac:dyDescent="0.45">
      <c r="A417" s="34"/>
      <c r="B417" s="34"/>
      <c r="C417" s="34"/>
      <c r="D417" s="34"/>
      <c r="E417" s="34"/>
      <c r="F417" s="34"/>
      <c r="G417" s="34"/>
      <c r="H417" s="34"/>
      <c r="I417" s="34"/>
    </row>
    <row r="418" spans="1:9" ht="14.25" customHeight="1" x14ac:dyDescent="0.45">
      <c r="A418" s="34"/>
      <c r="B418" s="34"/>
      <c r="C418" s="34"/>
      <c r="D418" s="34"/>
      <c r="E418" s="34"/>
      <c r="F418" s="34"/>
      <c r="G418" s="34"/>
      <c r="H418" s="34"/>
      <c r="I418" s="34"/>
    </row>
    <row r="419" spans="1:9" ht="14.25" customHeight="1" x14ac:dyDescent="0.45">
      <c r="A419" s="34"/>
      <c r="B419" s="34"/>
      <c r="C419" s="34"/>
      <c r="D419" s="34"/>
      <c r="E419" s="34"/>
      <c r="F419" s="34"/>
      <c r="G419" s="34"/>
      <c r="H419" s="34"/>
      <c r="I419" s="34"/>
    </row>
    <row r="420" spans="1:9" ht="14.25" customHeight="1" x14ac:dyDescent="0.45">
      <c r="A420" s="34"/>
      <c r="B420" s="34"/>
      <c r="C420" s="34"/>
      <c r="D420" s="34"/>
      <c r="E420" s="34"/>
      <c r="F420" s="34"/>
      <c r="G420" s="34"/>
      <c r="H420" s="34"/>
      <c r="I420" s="34"/>
    </row>
    <row r="421" spans="1:9" ht="14.25" customHeight="1" x14ac:dyDescent="0.45">
      <c r="A421" s="34"/>
      <c r="B421" s="34"/>
      <c r="C421" s="34"/>
      <c r="D421" s="34"/>
      <c r="E421" s="34"/>
      <c r="F421" s="34"/>
      <c r="G421" s="34"/>
      <c r="H421" s="34"/>
      <c r="I421" s="34"/>
    </row>
    <row r="422" spans="1:9" ht="14.25" customHeight="1" x14ac:dyDescent="0.45">
      <c r="A422" s="34"/>
      <c r="B422" s="34"/>
      <c r="C422" s="34"/>
      <c r="D422" s="34"/>
      <c r="E422" s="34"/>
      <c r="F422" s="34"/>
      <c r="G422" s="34"/>
      <c r="H422" s="34"/>
      <c r="I422" s="34"/>
    </row>
    <row r="423" spans="1:9" ht="14.25" customHeight="1" x14ac:dyDescent="0.45">
      <c r="A423" s="34"/>
      <c r="B423" s="34"/>
      <c r="C423" s="34"/>
      <c r="D423" s="34"/>
      <c r="E423" s="34"/>
      <c r="F423" s="34"/>
      <c r="G423" s="34"/>
      <c r="H423" s="34"/>
      <c r="I423" s="34"/>
    </row>
    <row r="424" spans="1:9" ht="14.25" customHeight="1" x14ac:dyDescent="0.45">
      <c r="A424" s="34"/>
      <c r="B424" s="34"/>
      <c r="C424" s="34"/>
      <c r="D424" s="34"/>
      <c r="E424" s="34"/>
      <c r="F424" s="34"/>
      <c r="G424" s="34"/>
      <c r="H424" s="34"/>
      <c r="I424" s="34"/>
    </row>
    <row r="425" spans="1:9" ht="14.25" customHeight="1" x14ac:dyDescent="0.45">
      <c r="A425" s="34"/>
      <c r="B425" s="34"/>
      <c r="C425" s="34"/>
      <c r="D425" s="34"/>
      <c r="E425" s="34"/>
      <c r="F425" s="34"/>
      <c r="G425" s="34"/>
      <c r="H425" s="34"/>
      <c r="I425" s="34"/>
    </row>
    <row r="426" spans="1:9" ht="14.25" customHeight="1" x14ac:dyDescent="0.45">
      <c r="A426" s="34"/>
      <c r="B426" s="34"/>
      <c r="C426" s="34"/>
      <c r="D426" s="34"/>
      <c r="E426" s="34"/>
      <c r="F426" s="34"/>
      <c r="G426" s="34"/>
      <c r="H426" s="34"/>
      <c r="I426" s="34"/>
    </row>
    <row r="427" spans="1:9" ht="14.25" customHeight="1" x14ac:dyDescent="0.45">
      <c r="A427" s="34"/>
      <c r="B427" s="34"/>
      <c r="C427" s="34"/>
      <c r="D427" s="34"/>
      <c r="E427" s="34"/>
      <c r="F427" s="34"/>
      <c r="G427" s="34"/>
      <c r="H427" s="34"/>
      <c r="I427" s="34"/>
    </row>
    <row r="428" spans="1:9" ht="14.25" customHeight="1" x14ac:dyDescent="0.45">
      <c r="A428" s="34"/>
      <c r="B428" s="34"/>
      <c r="C428" s="34"/>
      <c r="D428" s="34"/>
      <c r="E428" s="34"/>
      <c r="F428" s="34"/>
      <c r="G428" s="34"/>
      <c r="H428" s="34"/>
      <c r="I428" s="34"/>
    </row>
    <row r="429" spans="1:9" ht="14.25" customHeight="1" x14ac:dyDescent="0.45">
      <c r="A429" s="34"/>
      <c r="B429" s="34"/>
      <c r="C429" s="34"/>
      <c r="D429" s="34"/>
      <c r="E429" s="34"/>
      <c r="F429" s="34"/>
      <c r="G429" s="34"/>
      <c r="H429" s="34"/>
      <c r="I429" s="34"/>
    </row>
    <row r="430" spans="1:9" ht="14.25" customHeight="1" x14ac:dyDescent="0.45">
      <c r="A430" s="34"/>
      <c r="B430" s="34"/>
      <c r="C430" s="34"/>
      <c r="D430" s="34"/>
      <c r="E430" s="34"/>
      <c r="F430" s="34"/>
      <c r="G430" s="34"/>
      <c r="H430" s="34"/>
      <c r="I430" s="34"/>
    </row>
    <row r="431" spans="1:9" ht="14.25" customHeight="1" x14ac:dyDescent="0.45">
      <c r="A431" s="34"/>
      <c r="B431" s="34"/>
      <c r="C431" s="34"/>
      <c r="D431" s="34"/>
      <c r="E431" s="34"/>
      <c r="F431" s="34"/>
      <c r="G431" s="34"/>
      <c r="H431" s="34"/>
      <c r="I431" s="34"/>
    </row>
    <row r="432" spans="1:9" ht="14.25" customHeight="1" x14ac:dyDescent="0.45">
      <c r="A432" s="34"/>
      <c r="B432" s="34"/>
      <c r="C432" s="34"/>
      <c r="D432" s="34"/>
      <c r="E432" s="34"/>
      <c r="F432" s="34"/>
      <c r="G432" s="34"/>
      <c r="H432" s="34"/>
      <c r="I432" s="34"/>
    </row>
    <row r="433" spans="1:9" ht="14.25" customHeight="1" x14ac:dyDescent="0.45">
      <c r="A433" s="34"/>
      <c r="B433" s="34"/>
      <c r="C433" s="34"/>
      <c r="D433" s="34"/>
      <c r="E433" s="34"/>
      <c r="F433" s="34"/>
      <c r="G433" s="34"/>
      <c r="H433" s="34"/>
      <c r="I433" s="34"/>
    </row>
    <row r="434" spans="1:9" ht="14.25" customHeight="1" x14ac:dyDescent="0.45">
      <c r="A434" s="34"/>
      <c r="B434" s="34"/>
      <c r="C434" s="34"/>
      <c r="D434" s="34"/>
      <c r="E434" s="34"/>
      <c r="F434" s="34"/>
      <c r="G434" s="34"/>
      <c r="H434" s="34"/>
      <c r="I434" s="34"/>
    </row>
    <row r="435" spans="1:9" ht="14.25" customHeight="1" x14ac:dyDescent="0.45">
      <c r="A435" s="34"/>
      <c r="B435" s="34"/>
      <c r="C435" s="34"/>
      <c r="D435" s="34"/>
      <c r="E435" s="34"/>
      <c r="F435" s="34"/>
      <c r="G435" s="34"/>
      <c r="H435" s="34"/>
      <c r="I435" s="34"/>
    </row>
    <row r="436" spans="1:9" ht="14.25" customHeight="1" x14ac:dyDescent="0.45">
      <c r="A436" s="34"/>
      <c r="B436" s="34"/>
      <c r="C436" s="34"/>
      <c r="D436" s="34"/>
      <c r="E436" s="34"/>
      <c r="F436" s="34"/>
      <c r="G436" s="34"/>
      <c r="H436" s="34"/>
      <c r="I436" s="34"/>
    </row>
    <row r="437" spans="1:9" ht="14.25" customHeight="1" x14ac:dyDescent="0.45">
      <c r="A437" s="34"/>
      <c r="B437" s="34"/>
      <c r="C437" s="34"/>
      <c r="D437" s="34"/>
      <c r="E437" s="34"/>
      <c r="F437" s="34"/>
      <c r="G437" s="34"/>
      <c r="H437" s="34"/>
      <c r="I437" s="34"/>
    </row>
    <row r="438" spans="1:9" ht="14.25" customHeight="1" x14ac:dyDescent="0.45">
      <c r="A438" s="34"/>
      <c r="B438" s="34"/>
      <c r="C438" s="34"/>
      <c r="D438" s="34"/>
      <c r="E438" s="34"/>
      <c r="F438" s="34"/>
      <c r="G438" s="34"/>
      <c r="H438" s="34"/>
      <c r="I438" s="34"/>
    </row>
    <row r="439" spans="1:9" ht="14.25" customHeight="1" x14ac:dyDescent="0.45">
      <c r="A439" s="34"/>
      <c r="B439" s="34"/>
      <c r="C439" s="34"/>
      <c r="D439" s="34"/>
      <c r="E439" s="34"/>
      <c r="F439" s="34"/>
      <c r="G439" s="34"/>
      <c r="H439" s="34"/>
      <c r="I439" s="34"/>
    </row>
    <row r="440" spans="1:9" ht="14.25" customHeight="1" x14ac:dyDescent="0.45">
      <c r="A440" s="34"/>
      <c r="B440" s="34"/>
      <c r="C440" s="34"/>
      <c r="D440" s="34"/>
      <c r="E440" s="34"/>
      <c r="F440" s="34"/>
      <c r="G440" s="34"/>
      <c r="H440" s="34"/>
      <c r="I440" s="34"/>
    </row>
    <row r="441" spans="1:9" ht="14.25" customHeight="1" x14ac:dyDescent="0.45">
      <c r="A441" s="34"/>
      <c r="B441" s="34"/>
      <c r="C441" s="34"/>
      <c r="D441" s="34"/>
      <c r="E441" s="34"/>
      <c r="F441" s="34"/>
      <c r="G441" s="34"/>
      <c r="H441" s="34"/>
      <c r="I441" s="34"/>
    </row>
    <row r="442" spans="1:9" ht="14.25" customHeight="1" x14ac:dyDescent="0.45">
      <c r="A442" s="34"/>
      <c r="B442" s="34"/>
      <c r="C442" s="34"/>
      <c r="D442" s="34"/>
      <c r="E442" s="34"/>
      <c r="F442" s="34"/>
      <c r="G442" s="34"/>
      <c r="H442" s="34"/>
      <c r="I442" s="34"/>
    </row>
    <row r="443" spans="1:9" ht="14.25" customHeight="1" x14ac:dyDescent="0.45">
      <c r="A443" s="34"/>
      <c r="B443" s="34"/>
      <c r="C443" s="34"/>
      <c r="D443" s="34"/>
      <c r="E443" s="34"/>
      <c r="F443" s="34"/>
      <c r="G443" s="34"/>
      <c r="H443" s="34"/>
      <c r="I443" s="34"/>
    </row>
    <row r="444" spans="1:9" ht="14.25" customHeight="1" x14ac:dyDescent="0.45">
      <c r="A444" s="34"/>
      <c r="B444" s="34"/>
      <c r="C444" s="34"/>
      <c r="D444" s="34"/>
      <c r="E444" s="34"/>
      <c r="F444" s="34"/>
      <c r="G444" s="34"/>
      <c r="H444" s="34"/>
      <c r="I444" s="34"/>
    </row>
    <row r="445" spans="1:9" ht="14.25" customHeight="1" x14ac:dyDescent="0.45">
      <c r="A445" s="34"/>
      <c r="B445" s="34"/>
      <c r="C445" s="34"/>
      <c r="D445" s="34"/>
      <c r="E445" s="34"/>
      <c r="F445" s="34"/>
      <c r="G445" s="34"/>
      <c r="H445" s="34"/>
      <c r="I445" s="34"/>
    </row>
    <row r="446" spans="1:9" ht="14.25" customHeight="1" x14ac:dyDescent="0.45">
      <c r="A446" s="34"/>
      <c r="B446" s="34"/>
      <c r="C446" s="34"/>
      <c r="D446" s="34"/>
      <c r="E446" s="34"/>
      <c r="F446" s="34"/>
      <c r="G446" s="34"/>
      <c r="H446" s="34"/>
      <c r="I446" s="34"/>
    </row>
    <row r="447" spans="1:9" ht="14.25" customHeight="1" x14ac:dyDescent="0.45">
      <c r="A447" s="34"/>
      <c r="B447" s="34"/>
      <c r="C447" s="34"/>
      <c r="D447" s="34"/>
      <c r="E447" s="34"/>
      <c r="F447" s="34"/>
      <c r="G447" s="34"/>
      <c r="H447" s="34"/>
      <c r="I447" s="34"/>
    </row>
    <row r="448" spans="1:9" ht="14.25" customHeight="1" x14ac:dyDescent="0.45">
      <c r="A448" s="34"/>
      <c r="B448" s="34"/>
      <c r="C448" s="34"/>
      <c r="D448" s="34"/>
      <c r="E448" s="34"/>
      <c r="F448" s="34"/>
      <c r="G448" s="34"/>
      <c r="H448" s="34"/>
      <c r="I448" s="34"/>
    </row>
    <row r="449" spans="1:9" ht="14.25" customHeight="1" x14ac:dyDescent="0.45">
      <c r="A449" s="34"/>
      <c r="B449" s="34"/>
      <c r="C449" s="34"/>
      <c r="D449" s="34"/>
      <c r="E449" s="34"/>
      <c r="F449" s="34"/>
      <c r="G449" s="34"/>
      <c r="H449" s="34"/>
      <c r="I449" s="34"/>
    </row>
    <row r="450" spans="1:9" ht="14.25" customHeight="1" x14ac:dyDescent="0.45">
      <c r="A450" s="34"/>
      <c r="B450" s="34"/>
      <c r="C450" s="34"/>
      <c r="D450" s="34"/>
      <c r="E450" s="34"/>
      <c r="F450" s="34"/>
      <c r="G450" s="34"/>
      <c r="H450" s="34"/>
      <c r="I450" s="34"/>
    </row>
    <row r="451" spans="1:9" ht="14.25" customHeight="1" x14ac:dyDescent="0.45">
      <c r="A451" s="34"/>
      <c r="B451" s="34"/>
      <c r="C451" s="34"/>
      <c r="D451" s="34"/>
      <c r="E451" s="34"/>
      <c r="F451" s="34"/>
      <c r="G451" s="34"/>
      <c r="H451" s="34"/>
      <c r="I451" s="34"/>
    </row>
    <row r="452" spans="1:9" ht="14.25" customHeight="1" x14ac:dyDescent="0.45">
      <c r="A452" s="34"/>
      <c r="B452" s="34"/>
      <c r="C452" s="34"/>
      <c r="D452" s="34"/>
      <c r="E452" s="34"/>
      <c r="F452" s="34"/>
      <c r="G452" s="34"/>
      <c r="H452" s="34"/>
      <c r="I452" s="34"/>
    </row>
    <row r="453" spans="1:9" ht="14.25" customHeight="1" x14ac:dyDescent="0.45">
      <c r="A453" s="34"/>
      <c r="B453" s="34"/>
      <c r="C453" s="34"/>
      <c r="D453" s="34"/>
      <c r="E453" s="34"/>
      <c r="F453" s="34"/>
      <c r="G453" s="34"/>
      <c r="H453" s="34"/>
      <c r="I453" s="34"/>
    </row>
    <row r="454" spans="1:9" ht="14.25" customHeight="1" x14ac:dyDescent="0.45">
      <c r="A454" s="34"/>
      <c r="B454" s="34"/>
      <c r="C454" s="34"/>
      <c r="D454" s="34"/>
      <c r="E454" s="34"/>
      <c r="F454" s="34"/>
      <c r="G454" s="34"/>
      <c r="H454" s="34"/>
      <c r="I454" s="34"/>
    </row>
    <row r="455" spans="1:9" ht="14.25" customHeight="1" x14ac:dyDescent="0.45">
      <c r="A455" s="34"/>
      <c r="B455" s="34"/>
      <c r="C455" s="34"/>
      <c r="D455" s="34"/>
      <c r="E455" s="34"/>
      <c r="F455" s="34"/>
      <c r="G455" s="34"/>
      <c r="H455" s="34"/>
      <c r="I455" s="34"/>
    </row>
    <row r="456" spans="1:9" ht="14.25" customHeight="1" x14ac:dyDescent="0.45">
      <c r="A456" s="34"/>
      <c r="B456" s="34"/>
      <c r="C456" s="34"/>
      <c r="D456" s="34"/>
      <c r="E456" s="34"/>
      <c r="F456" s="34"/>
      <c r="G456" s="34"/>
      <c r="H456" s="34"/>
      <c r="I456" s="34"/>
    </row>
    <row r="457" spans="1:9" ht="14.25" customHeight="1" x14ac:dyDescent="0.45">
      <c r="A457" s="34"/>
      <c r="B457" s="34"/>
      <c r="C457" s="34"/>
      <c r="D457" s="34"/>
      <c r="E457" s="34"/>
      <c r="F457" s="34"/>
      <c r="G457" s="34"/>
      <c r="H457" s="34"/>
      <c r="I457" s="34"/>
    </row>
    <row r="458" spans="1:9" ht="14.25" customHeight="1" x14ac:dyDescent="0.45">
      <c r="A458" s="34"/>
      <c r="B458" s="34"/>
      <c r="C458" s="34"/>
      <c r="D458" s="34"/>
      <c r="E458" s="34"/>
      <c r="F458" s="34"/>
      <c r="G458" s="34"/>
      <c r="H458" s="34"/>
      <c r="I458" s="34"/>
    </row>
    <row r="459" spans="1:9" ht="14.25" customHeight="1" x14ac:dyDescent="0.45">
      <c r="A459" s="34"/>
      <c r="B459" s="34"/>
      <c r="C459" s="34"/>
      <c r="D459" s="34"/>
      <c r="E459" s="34"/>
      <c r="F459" s="34"/>
      <c r="G459" s="34"/>
      <c r="H459" s="34"/>
      <c r="I459" s="34"/>
    </row>
    <row r="460" spans="1:9" ht="14.25" customHeight="1" x14ac:dyDescent="0.45">
      <c r="A460" s="34"/>
      <c r="B460" s="34"/>
      <c r="C460" s="34"/>
      <c r="D460" s="34"/>
      <c r="E460" s="34"/>
      <c r="F460" s="34"/>
      <c r="G460" s="34"/>
      <c r="H460" s="34"/>
      <c r="I460" s="34"/>
    </row>
    <row r="461" spans="1:9" ht="14.25" customHeight="1" x14ac:dyDescent="0.45">
      <c r="A461" s="34"/>
      <c r="B461" s="34"/>
      <c r="C461" s="34"/>
      <c r="D461" s="34"/>
      <c r="E461" s="34"/>
      <c r="F461" s="34"/>
      <c r="G461" s="34"/>
      <c r="H461" s="34"/>
      <c r="I461" s="34"/>
    </row>
    <row r="462" spans="1:9" ht="14.25" customHeight="1" x14ac:dyDescent="0.45">
      <c r="A462" s="34"/>
      <c r="B462" s="34"/>
      <c r="C462" s="34"/>
      <c r="D462" s="34"/>
      <c r="E462" s="34"/>
      <c r="F462" s="34"/>
      <c r="G462" s="34"/>
      <c r="H462" s="34"/>
      <c r="I462" s="34"/>
    </row>
    <row r="463" spans="1:9" ht="14.25" customHeight="1" x14ac:dyDescent="0.45">
      <c r="A463" s="34"/>
      <c r="B463" s="34"/>
      <c r="C463" s="34"/>
      <c r="D463" s="34"/>
      <c r="E463" s="34"/>
      <c r="F463" s="34"/>
      <c r="G463" s="34"/>
      <c r="H463" s="34"/>
      <c r="I463" s="34"/>
    </row>
    <row r="464" spans="1:9" ht="14.25" customHeight="1" x14ac:dyDescent="0.45">
      <c r="A464" s="34"/>
      <c r="B464" s="34"/>
      <c r="C464" s="34"/>
      <c r="D464" s="34"/>
      <c r="E464" s="34"/>
      <c r="F464" s="34"/>
      <c r="G464" s="34"/>
      <c r="H464" s="34"/>
      <c r="I464" s="34"/>
    </row>
    <row r="465" spans="1:9" ht="14.25" customHeight="1" x14ac:dyDescent="0.45">
      <c r="A465" s="34"/>
      <c r="B465" s="34"/>
      <c r="C465" s="34"/>
      <c r="D465" s="34"/>
      <c r="E465" s="34"/>
      <c r="F465" s="34"/>
      <c r="G465" s="34"/>
      <c r="H465" s="34"/>
      <c r="I465" s="34"/>
    </row>
    <row r="466" spans="1:9" ht="14.25" customHeight="1" x14ac:dyDescent="0.45">
      <c r="A466" s="34"/>
      <c r="B466" s="34"/>
      <c r="C466" s="34"/>
      <c r="D466" s="34"/>
      <c r="E466" s="34"/>
      <c r="F466" s="34"/>
      <c r="G466" s="34"/>
      <c r="H466" s="34"/>
      <c r="I466" s="34"/>
    </row>
    <row r="467" spans="1:9" ht="14.25" customHeight="1" x14ac:dyDescent="0.45">
      <c r="A467" s="34"/>
      <c r="B467" s="34"/>
      <c r="C467" s="34"/>
      <c r="D467" s="34"/>
      <c r="E467" s="34"/>
      <c r="F467" s="34"/>
      <c r="G467" s="34"/>
      <c r="H467" s="34"/>
      <c r="I467" s="34"/>
    </row>
    <row r="468" spans="1:9" ht="14.25" customHeight="1" x14ac:dyDescent="0.45">
      <c r="A468" s="34"/>
      <c r="B468" s="34"/>
      <c r="C468" s="34"/>
      <c r="D468" s="34"/>
      <c r="E468" s="34"/>
      <c r="F468" s="34"/>
      <c r="G468" s="34"/>
      <c r="H468" s="34"/>
      <c r="I468" s="34"/>
    </row>
    <row r="469" spans="1:9" ht="14.25" customHeight="1" x14ac:dyDescent="0.45">
      <c r="A469" s="34"/>
      <c r="B469" s="34"/>
      <c r="C469" s="34"/>
      <c r="D469" s="34"/>
      <c r="E469" s="34"/>
      <c r="F469" s="34"/>
      <c r="G469" s="34"/>
      <c r="H469" s="34"/>
      <c r="I469" s="34"/>
    </row>
    <row r="470" spans="1:9" ht="14.25" customHeight="1" x14ac:dyDescent="0.45">
      <c r="A470" s="34"/>
      <c r="B470" s="34"/>
      <c r="C470" s="34"/>
      <c r="D470" s="34"/>
      <c r="E470" s="34"/>
      <c r="F470" s="34"/>
      <c r="G470" s="34"/>
      <c r="H470" s="34"/>
      <c r="I470" s="34"/>
    </row>
    <row r="471" spans="1:9" ht="14.25" customHeight="1" x14ac:dyDescent="0.45">
      <c r="A471" s="34"/>
      <c r="B471" s="34"/>
      <c r="C471" s="34"/>
      <c r="D471" s="34"/>
      <c r="E471" s="34"/>
      <c r="F471" s="34"/>
      <c r="G471" s="34"/>
      <c r="H471" s="34"/>
      <c r="I471" s="34"/>
    </row>
    <row r="472" spans="1:9" ht="14.25" customHeight="1" x14ac:dyDescent="0.45">
      <c r="A472" s="34"/>
      <c r="B472" s="34"/>
      <c r="C472" s="34"/>
      <c r="D472" s="34"/>
      <c r="E472" s="34"/>
      <c r="F472" s="34"/>
      <c r="G472" s="34"/>
      <c r="H472" s="34"/>
      <c r="I472" s="34"/>
    </row>
    <row r="473" spans="1:9" ht="14.25" customHeight="1" x14ac:dyDescent="0.45">
      <c r="A473" s="34"/>
      <c r="B473" s="34"/>
      <c r="C473" s="34"/>
      <c r="D473" s="34"/>
      <c r="E473" s="34"/>
      <c r="F473" s="34"/>
      <c r="G473" s="34"/>
      <c r="H473" s="34"/>
      <c r="I473" s="34"/>
    </row>
    <row r="474" spans="1:9" ht="14.25" customHeight="1" x14ac:dyDescent="0.45">
      <c r="A474" s="34"/>
      <c r="B474" s="34"/>
      <c r="C474" s="34"/>
      <c r="D474" s="34"/>
      <c r="E474" s="34"/>
      <c r="F474" s="34"/>
      <c r="G474" s="34"/>
      <c r="H474" s="34"/>
      <c r="I474" s="34"/>
    </row>
    <row r="475" spans="1:9" ht="14.25" customHeight="1" x14ac:dyDescent="0.45">
      <c r="A475" s="34"/>
      <c r="B475" s="34"/>
      <c r="C475" s="34"/>
      <c r="D475" s="34"/>
      <c r="E475" s="34"/>
      <c r="F475" s="34"/>
      <c r="G475" s="34"/>
      <c r="H475" s="34"/>
      <c r="I475" s="34"/>
    </row>
    <row r="476" spans="1:9" ht="14.25" customHeight="1" x14ac:dyDescent="0.45">
      <c r="A476" s="34"/>
      <c r="B476" s="34"/>
      <c r="C476" s="34"/>
      <c r="D476" s="34"/>
      <c r="E476" s="34"/>
      <c r="F476" s="34"/>
      <c r="G476" s="34"/>
      <c r="H476" s="34"/>
      <c r="I476" s="34"/>
    </row>
    <row r="477" spans="1:9" ht="14.25" customHeight="1" x14ac:dyDescent="0.45">
      <c r="A477" s="34"/>
      <c r="B477" s="34"/>
      <c r="C477" s="34"/>
      <c r="D477" s="34"/>
      <c r="E477" s="34"/>
      <c r="F477" s="34"/>
      <c r="G477" s="34"/>
      <c r="H477" s="34"/>
      <c r="I477" s="34"/>
    </row>
    <row r="478" spans="1:9" ht="14.25" customHeight="1" x14ac:dyDescent="0.45">
      <c r="A478" s="34"/>
      <c r="B478" s="34"/>
      <c r="C478" s="34"/>
      <c r="D478" s="34"/>
      <c r="E478" s="34"/>
      <c r="F478" s="34"/>
      <c r="G478" s="34"/>
      <c r="H478" s="34"/>
      <c r="I478" s="34"/>
    </row>
    <row r="479" spans="1:9" ht="14.25" customHeight="1" x14ac:dyDescent="0.45">
      <c r="A479" s="34"/>
      <c r="B479" s="34"/>
      <c r="C479" s="34"/>
      <c r="D479" s="34"/>
      <c r="E479" s="34"/>
      <c r="F479" s="34"/>
      <c r="G479" s="34"/>
      <c r="H479" s="34"/>
      <c r="I479" s="34"/>
    </row>
    <row r="480" spans="1:9" ht="14.25" customHeight="1" x14ac:dyDescent="0.45">
      <c r="A480" s="34"/>
      <c r="B480" s="34"/>
      <c r="C480" s="34"/>
      <c r="D480" s="34"/>
      <c r="E480" s="34"/>
      <c r="F480" s="34"/>
      <c r="G480" s="34"/>
      <c r="H480" s="34"/>
      <c r="I480" s="34"/>
    </row>
    <row r="481" spans="1:9" ht="14.25" customHeight="1" x14ac:dyDescent="0.45">
      <c r="A481" s="34"/>
      <c r="B481" s="34"/>
      <c r="C481" s="34"/>
      <c r="D481" s="34"/>
      <c r="E481" s="34"/>
      <c r="F481" s="34"/>
      <c r="G481" s="34"/>
      <c r="H481" s="34"/>
      <c r="I481" s="34"/>
    </row>
    <row r="482" spans="1:9" ht="14.25" customHeight="1" x14ac:dyDescent="0.45">
      <c r="A482" s="34"/>
      <c r="B482" s="34"/>
      <c r="C482" s="34"/>
      <c r="D482" s="34"/>
      <c r="E482" s="34"/>
      <c r="F482" s="34"/>
      <c r="G482" s="34"/>
      <c r="H482" s="34"/>
      <c r="I482" s="34"/>
    </row>
    <row r="483" spans="1:9" ht="14.25" customHeight="1" x14ac:dyDescent="0.45">
      <c r="A483" s="34"/>
      <c r="B483" s="34"/>
      <c r="C483" s="34"/>
      <c r="D483" s="34"/>
      <c r="E483" s="34"/>
      <c r="F483" s="34"/>
      <c r="G483" s="34"/>
      <c r="H483" s="34"/>
      <c r="I483" s="34"/>
    </row>
    <row r="484" spans="1:9" ht="14.25" customHeight="1" x14ac:dyDescent="0.45">
      <c r="A484" s="34"/>
      <c r="B484" s="34"/>
      <c r="C484" s="34"/>
      <c r="D484" s="34"/>
      <c r="E484" s="34"/>
      <c r="F484" s="34"/>
      <c r="G484" s="34"/>
      <c r="H484" s="34"/>
      <c r="I484" s="34"/>
    </row>
    <row r="485" spans="1:9" ht="14.25" customHeight="1" x14ac:dyDescent="0.45">
      <c r="A485" s="34"/>
      <c r="B485" s="34"/>
      <c r="C485" s="34"/>
      <c r="D485" s="34"/>
      <c r="E485" s="34"/>
      <c r="F485" s="34"/>
      <c r="G485" s="34"/>
      <c r="H485" s="34"/>
      <c r="I485" s="34"/>
    </row>
    <row r="486" spans="1:9" ht="14.25" customHeight="1" x14ac:dyDescent="0.45">
      <c r="A486" s="34"/>
      <c r="B486" s="34"/>
      <c r="C486" s="34"/>
      <c r="D486" s="34"/>
      <c r="E486" s="34"/>
      <c r="F486" s="34"/>
      <c r="G486" s="34"/>
      <c r="H486" s="34"/>
      <c r="I486" s="34"/>
    </row>
    <row r="487" spans="1:9" ht="14.25" customHeight="1" x14ac:dyDescent="0.45">
      <c r="A487" s="34"/>
      <c r="B487" s="34"/>
      <c r="C487" s="34"/>
      <c r="D487" s="34"/>
      <c r="E487" s="34"/>
      <c r="F487" s="34"/>
      <c r="G487" s="34"/>
      <c r="H487" s="34"/>
      <c r="I487" s="34"/>
    </row>
    <row r="488" spans="1:9" ht="14.25" customHeight="1" x14ac:dyDescent="0.45">
      <c r="A488" s="34"/>
      <c r="B488" s="34"/>
      <c r="C488" s="34"/>
      <c r="D488" s="34"/>
      <c r="E488" s="34"/>
      <c r="F488" s="34"/>
      <c r="G488" s="34"/>
      <c r="H488" s="34"/>
      <c r="I488" s="34"/>
    </row>
    <row r="489" spans="1:9" ht="14.25" customHeight="1" x14ac:dyDescent="0.45">
      <c r="A489" s="34"/>
      <c r="B489" s="34"/>
      <c r="C489" s="34"/>
      <c r="D489" s="34"/>
      <c r="E489" s="34"/>
      <c r="F489" s="34"/>
      <c r="G489" s="34"/>
      <c r="H489" s="34"/>
      <c r="I489" s="34"/>
    </row>
    <row r="490" spans="1:9" ht="14.25" customHeight="1" x14ac:dyDescent="0.45">
      <c r="A490" s="34"/>
      <c r="B490" s="34"/>
      <c r="C490" s="34"/>
      <c r="D490" s="34"/>
      <c r="E490" s="34"/>
      <c r="F490" s="34"/>
      <c r="G490" s="34"/>
      <c r="H490" s="34"/>
      <c r="I490" s="34"/>
    </row>
    <row r="491" spans="1:9" ht="14.25" customHeight="1" x14ac:dyDescent="0.45">
      <c r="A491" s="34"/>
      <c r="B491" s="34"/>
      <c r="C491" s="34"/>
      <c r="D491" s="34"/>
      <c r="E491" s="34"/>
      <c r="F491" s="34"/>
      <c r="G491" s="34"/>
      <c r="H491" s="34"/>
      <c r="I491" s="34"/>
    </row>
    <row r="492" spans="1:9" ht="14.25" customHeight="1" x14ac:dyDescent="0.45">
      <c r="A492" s="34"/>
      <c r="B492" s="34"/>
      <c r="C492" s="34"/>
      <c r="D492" s="34"/>
      <c r="E492" s="34"/>
      <c r="F492" s="34"/>
      <c r="G492" s="34"/>
      <c r="H492" s="34"/>
      <c r="I492" s="34"/>
    </row>
    <row r="493" spans="1:9" ht="14.25" customHeight="1" x14ac:dyDescent="0.45">
      <c r="A493" s="34"/>
      <c r="B493" s="34"/>
      <c r="C493" s="34"/>
      <c r="D493" s="34"/>
      <c r="E493" s="34"/>
      <c r="F493" s="34"/>
      <c r="G493" s="34"/>
      <c r="H493" s="34"/>
      <c r="I493" s="34"/>
    </row>
    <row r="494" spans="1:9" ht="14.25" customHeight="1" x14ac:dyDescent="0.45">
      <c r="A494" s="34"/>
      <c r="B494" s="34"/>
      <c r="C494" s="34"/>
      <c r="D494" s="34"/>
      <c r="E494" s="34"/>
      <c r="F494" s="34"/>
      <c r="G494" s="34"/>
      <c r="H494" s="34"/>
      <c r="I494" s="34"/>
    </row>
    <row r="495" spans="1:9" ht="14.25" customHeight="1" x14ac:dyDescent="0.45">
      <c r="A495" s="34"/>
      <c r="B495" s="34"/>
      <c r="C495" s="34"/>
      <c r="D495" s="34"/>
      <c r="E495" s="34"/>
      <c r="F495" s="34"/>
      <c r="G495" s="34"/>
      <c r="H495" s="34"/>
      <c r="I495" s="34"/>
    </row>
    <row r="496" spans="1:9" ht="14.25" customHeight="1" x14ac:dyDescent="0.45">
      <c r="A496" s="34"/>
      <c r="B496" s="34"/>
      <c r="C496" s="34"/>
      <c r="D496" s="34"/>
      <c r="E496" s="34"/>
      <c r="F496" s="34"/>
      <c r="G496" s="34"/>
      <c r="H496" s="34"/>
      <c r="I496" s="34"/>
    </row>
    <row r="497" spans="1:9" ht="14.25" customHeight="1" x14ac:dyDescent="0.45">
      <c r="A497" s="34"/>
      <c r="B497" s="34"/>
      <c r="C497" s="34"/>
      <c r="D497" s="34"/>
      <c r="E497" s="34"/>
      <c r="F497" s="34"/>
      <c r="G497" s="34"/>
      <c r="H497" s="34"/>
      <c r="I497" s="34"/>
    </row>
    <row r="498" spans="1:9" ht="14.25" customHeight="1" x14ac:dyDescent="0.45">
      <c r="A498" s="34"/>
      <c r="B498" s="34"/>
      <c r="C498" s="34"/>
      <c r="D498" s="34"/>
      <c r="E498" s="34"/>
      <c r="F498" s="34"/>
      <c r="G498" s="34"/>
      <c r="H498" s="34"/>
      <c r="I498" s="34"/>
    </row>
    <row r="499" spans="1:9" ht="14.25" customHeight="1" x14ac:dyDescent="0.45">
      <c r="A499" s="34"/>
      <c r="B499" s="34"/>
      <c r="C499" s="34"/>
      <c r="D499" s="34"/>
      <c r="E499" s="34"/>
      <c r="F499" s="34"/>
      <c r="G499" s="34"/>
      <c r="H499" s="34"/>
      <c r="I499" s="34"/>
    </row>
    <row r="500" spans="1:9" ht="14.25" customHeight="1" x14ac:dyDescent="0.45">
      <c r="A500" s="34"/>
      <c r="B500" s="34"/>
      <c r="C500" s="34"/>
      <c r="D500" s="34"/>
      <c r="E500" s="34"/>
      <c r="F500" s="34"/>
      <c r="G500" s="34"/>
      <c r="H500" s="34"/>
      <c r="I500" s="34"/>
    </row>
    <row r="501" spans="1:9" ht="14.25" customHeight="1" x14ac:dyDescent="0.45">
      <c r="A501" s="34"/>
      <c r="B501" s="34"/>
      <c r="C501" s="34"/>
      <c r="D501" s="34"/>
      <c r="E501" s="34"/>
      <c r="F501" s="34"/>
      <c r="G501" s="34"/>
      <c r="H501" s="34"/>
      <c r="I501" s="34"/>
    </row>
    <row r="502" spans="1:9" ht="14.25" customHeight="1" x14ac:dyDescent="0.45">
      <c r="A502" s="34"/>
      <c r="B502" s="34"/>
      <c r="C502" s="34"/>
      <c r="D502" s="34"/>
      <c r="E502" s="34"/>
      <c r="F502" s="34"/>
      <c r="G502" s="34"/>
      <c r="H502" s="34"/>
      <c r="I502" s="34"/>
    </row>
    <row r="503" spans="1:9" ht="14.25" customHeight="1" x14ac:dyDescent="0.45">
      <c r="A503" s="34"/>
      <c r="B503" s="34"/>
      <c r="C503" s="34"/>
      <c r="D503" s="34"/>
      <c r="E503" s="34"/>
      <c r="F503" s="34"/>
      <c r="G503" s="34"/>
      <c r="H503" s="34"/>
      <c r="I503" s="34"/>
    </row>
    <row r="504" spans="1:9" ht="14.25" customHeight="1" x14ac:dyDescent="0.45">
      <c r="A504" s="34"/>
      <c r="B504" s="34"/>
      <c r="C504" s="34"/>
      <c r="D504" s="34"/>
      <c r="E504" s="34"/>
      <c r="F504" s="34"/>
      <c r="G504" s="34"/>
      <c r="H504" s="34"/>
      <c r="I504" s="34"/>
    </row>
    <row r="505" spans="1:9" ht="14.25" customHeight="1" x14ac:dyDescent="0.45">
      <c r="A505" s="34"/>
      <c r="B505" s="34"/>
      <c r="C505" s="34"/>
      <c r="D505" s="34"/>
      <c r="E505" s="34"/>
      <c r="F505" s="34"/>
      <c r="G505" s="34"/>
      <c r="H505" s="34"/>
      <c r="I505" s="34"/>
    </row>
    <row r="506" spans="1:9" ht="14.25" customHeight="1" x14ac:dyDescent="0.45">
      <c r="A506" s="34"/>
      <c r="B506" s="34"/>
      <c r="C506" s="34"/>
      <c r="D506" s="34"/>
      <c r="E506" s="34"/>
      <c r="F506" s="34"/>
      <c r="G506" s="34"/>
      <c r="H506" s="34"/>
      <c r="I506" s="34"/>
    </row>
    <row r="507" spans="1:9" ht="14.25" customHeight="1" x14ac:dyDescent="0.45">
      <c r="A507" s="34"/>
      <c r="B507" s="34"/>
      <c r="C507" s="34"/>
      <c r="D507" s="34"/>
      <c r="E507" s="34"/>
      <c r="F507" s="34"/>
      <c r="G507" s="34"/>
      <c r="H507" s="34"/>
      <c r="I507" s="34"/>
    </row>
    <row r="508" spans="1:9" ht="14.25" customHeight="1" x14ac:dyDescent="0.45">
      <c r="A508" s="34"/>
      <c r="B508" s="34"/>
      <c r="C508" s="34"/>
      <c r="D508" s="34"/>
      <c r="E508" s="34"/>
      <c r="F508" s="34"/>
      <c r="G508" s="34"/>
      <c r="H508" s="34"/>
      <c r="I508" s="34"/>
    </row>
    <row r="509" spans="1:9" ht="14.25" customHeight="1" x14ac:dyDescent="0.45">
      <c r="A509" s="34"/>
      <c r="B509" s="34"/>
      <c r="C509" s="34"/>
      <c r="D509" s="34"/>
      <c r="E509" s="34"/>
      <c r="F509" s="34"/>
      <c r="G509" s="34"/>
      <c r="H509" s="34"/>
      <c r="I509" s="34"/>
    </row>
    <row r="510" spans="1:9" ht="14.25" customHeight="1" x14ac:dyDescent="0.45">
      <c r="A510" s="34"/>
      <c r="B510" s="34"/>
      <c r="C510" s="34"/>
      <c r="D510" s="34"/>
      <c r="E510" s="34"/>
      <c r="F510" s="34"/>
      <c r="G510" s="34"/>
      <c r="H510" s="34"/>
      <c r="I510" s="34"/>
    </row>
    <row r="511" spans="1:9" ht="14.25" customHeight="1" x14ac:dyDescent="0.45">
      <c r="A511" s="34"/>
      <c r="B511" s="34"/>
      <c r="C511" s="34"/>
      <c r="D511" s="34"/>
      <c r="E511" s="34"/>
      <c r="F511" s="34"/>
      <c r="G511" s="34"/>
      <c r="H511" s="34"/>
      <c r="I511" s="34"/>
    </row>
    <row r="512" spans="1:9" ht="14.25" customHeight="1" x14ac:dyDescent="0.45">
      <c r="A512" s="34"/>
      <c r="B512" s="34"/>
      <c r="C512" s="34"/>
      <c r="D512" s="34"/>
      <c r="E512" s="34"/>
      <c r="F512" s="34"/>
      <c r="G512" s="34"/>
      <c r="H512" s="34"/>
      <c r="I512" s="34"/>
    </row>
    <row r="513" spans="1:9" ht="14.25" customHeight="1" x14ac:dyDescent="0.45">
      <c r="A513" s="34"/>
      <c r="B513" s="34"/>
      <c r="C513" s="34"/>
      <c r="D513" s="34"/>
      <c r="E513" s="34"/>
      <c r="F513" s="34"/>
      <c r="G513" s="34"/>
      <c r="H513" s="34"/>
      <c r="I513" s="34"/>
    </row>
    <row r="514" spans="1:9" ht="14.25" customHeight="1" x14ac:dyDescent="0.45">
      <c r="A514" s="34"/>
      <c r="B514" s="34"/>
      <c r="C514" s="34"/>
      <c r="D514" s="34"/>
      <c r="E514" s="34"/>
      <c r="F514" s="34"/>
      <c r="G514" s="34"/>
      <c r="H514" s="34"/>
      <c r="I514" s="34"/>
    </row>
    <row r="515" spans="1:9" ht="14.25" customHeight="1" x14ac:dyDescent="0.45">
      <c r="A515" s="34"/>
      <c r="B515" s="34"/>
      <c r="C515" s="34"/>
      <c r="D515" s="34"/>
      <c r="E515" s="34"/>
      <c r="F515" s="34"/>
      <c r="G515" s="34"/>
      <c r="H515" s="34"/>
      <c r="I515" s="34"/>
    </row>
    <row r="516" spans="1:9" ht="14.25" customHeight="1" x14ac:dyDescent="0.45">
      <c r="A516" s="34"/>
      <c r="B516" s="34"/>
      <c r="C516" s="34"/>
      <c r="D516" s="34"/>
      <c r="E516" s="34"/>
      <c r="F516" s="34"/>
      <c r="G516" s="34"/>
      <c r="H516" s="34"/>
      <c r="I516" s="34"/>
    </row>
    <row r="517" spans="1:9" ht="14.25" customHeight="1" x14ac:dyDescent="0.45">
      <c r="A517" s="34"/>
      <c r="B517" s="34"/>
      <c r="C517" s="34"/>
      <c r="D517" s="34"/>
      <c r="E517" s="34"/>
      <c r="F517" s="34"/>
      <c r="G517" s="34"/>
      <c r="H517" s="34"/>
      <c r="I517" s="34"/>
    </row>
    <row r="518" spans="1:9" ht="14.25" customHeight="1" x14ac:dyDescent="0.45">
      <c r="A518" s="34"/>
      <c r="B518" s="34"/>
      <c r="C518" s="34"/>
      <c r="D518" s="34"/>
      <c r="E518" s="34"/>
      <c r="F518" s="34"/>
      <c r="G518" s="34"/>
      <c r="H518" s="34"/>
      <c r="I518" s="34"/>
    </row>
    <row r="519" spans="1:9" ht="14.25" customHeight="1" x14ac:dyDescent="0.45">
      <c r="A519" s="34"/>
      <c r="B519" s="34"/>
      <c r="C519" s="34"/>
      <c r="D519" s="34"/>
      <c r="E519" s="34"/>
      <c r="F519" s="34"/>
      <c r="G519" s="34"/>
      <c r="H519" s="34"/>
      <c r="I519" s="34"/>
    </row>
    <row r="520" spans="1:9" ht="14.25" customHeight="1" x14ac:dyDescent="0.45">
      <c r="A520" s="34"/>
      <c r="B520" s="34"/>
      <c r="C520" s="34"/>
      <c r="D520" s="34"/>
      <c r="E520" s="34"/>
      <c r="F520" s="34"/>
      <c r="G520" s="34"/>
      <c r="H520" s="34"/>
      <c r="I520" s="34"/>
    </row>
    <row r="521" spans="1:9" ht="14.25" customHeight="1" x14ac:dyDescent="0.45">
      <c r="A521" s="34"/>
      <c r="B521" s="34"/>
      <c r="C521" s="34"/>
      <c r="D521" s="34"/>
      <c r="E521" s="34"/>
      <c r="F521" s="34"/>
      <c r="G521" s="34"/>
      <c r="H521" s="34"/>
      <c r="I521" s="34"/>
    </row>
    <row r="522" spans="1:9" ht="14.25" customHeight="1" x14ac:dyDescent="0.45">
      <c r="A522" s="34"/>
      <c r="B522" s="34"/>
      <c r="C522" s="34"/>
      <c r="D522" s="34"/>
      <c r="E522" s="34"/>
      <c r="F522" s="34"/>
      <c r="G522" s="34"/>
      <c r="H522" s="34"/>
      <c r="I522" s="34"/>
    </row>
    <row r="523" spans="1:9" ht="14.25" customHeight="1" x14ac:dyDescent="0.45">
      <c r="A523" s="34"/>
      <c r="B523" s="34"/>
      <c r="C523" s="34"/>
      <c r="D523" s="34"/>
      <c r="E523" s="34"/>
      <c r="F523" s="34"/>
      <c r="G523" s="34"/>
      <c r="H523" s="34"/>
      <c r="I523" s="34"/>
    </row>
    <row r="524" spans="1:9" ht="14.25" customHeight="1" x14ac:dyDescent="0.45">
      <c r="A524" s="34"/>
      <c r="B524" s="34"/>
      <c r="C524" s="34"/>
      <c r="D524" s="34"/>
      <c r="E524" s="34"/>
      <c r="F524" s="34"/>
      <c r="G524" s="34"/>
      <c r="H524" s="34"/>
      <c r="I524" s="34"/>
    </row>
    <row r="525" spans="1:9" ht="14.25" customHeight="1" x14ac:dyDescent="0.45">
      <c r="A525" s="34"/>
      <c r="B525" s="34"/>
      <c r="C525" s="34"/>
      <c r="D525" s="34"/>
      <c r="E525" s="34"/>
      <c r="F525" s="34"/>
      <c r="G525" s="34"/>
      <c r="H525" s="34"/>
      <c r="I525" s="34"/>
    </row>
    <row r="526" spans="1:9" ht="14.25" customHeight="1" x14ac:dyDescent="0.45">
      <c r="A526" s="34"/>
      <c r="B526" s="34"/>
      <c r="C526" s="34"/>
      <c r="D526" s="34"/>
      <c r="E526" s="34"/>
      <c r="F526" s="34"/>
      <c r="G526" s="34"/>
      <c r="H526" s="34"/>
      <c r="I526" s="34"/>
    </row>
    <row r="527" spans="1:9" ht="14.25" customHeight="1" x14ac:dyDescent="0.45">
      <c r="A527" s="34"/>
      <c r="B527" s="34"/>
      <c r="C527" s="34"/>
      <c r="D527" s="34"/>
      <c r="E527" s="34"/>
      <c r="F527" s="34"/>
      <c r="G527" s="34"/>
      <c r="H527" s="34"/>
      <c r="I527" s="34"/>
    </row>
    <row r="528" spans="1:9" ht="14.25" customHeight="1" x14ac:dyDescent="0.45">
      <c r="A528" s="34"/>
      <c r="B528" s="34"/>
      <c r="C528" s="34"/>
      <c r="D528" s="34"/>
      <c r="E528" s="34"/>
      <c r="F528" s="34"/>
      <c r="G528" s="34"/>
      <c r="H528" s="34"/>
      <c r="I528" s="34"/>
    </row>
    <row r="529" spans="1:9" ht="14.25" customHeight="1" x14ac:dyDescent="0.45">
      <c r="A529" s="34"/>
      <c r="B529" s="34"/>
      <c r="C529" s="34"/>
      <c r="D529" s="34"/>
      <c r="E529" s="34"/>
      <c r="F529" s="34"/>
      <c r="G529" s="34"/>
      <c r="H529" s="34"/>
      <c r="I529" s="34"/>
    </row>
    <row r="530" spans="1:9" ht="14.25" customHeight="1" x14ac:dyDescent="0.45">
      <c r="A530" s="34"/>
      <c r="B530" s="34"/>
      <c r="C530" s="34"/>
      <c r="D530" s="34"/>
      <c r="E530" s="34"/>
      <c r="F530" s="34"/>
      <c r="G530" s="34"/>
      <c r="H530" s="34"/>
      <c r="I530" s="34"/>
    </row>
    <row r="531" spans="1:9" ht="14.25" customHeight="1" x14ac:dyDescent="0.45">
      <c r="A531" s="34"/>
      <c r="B531" s="34"/>
      <c r="C531" s="34"/>
      <c r="D531" s="34"/>
      <c r="E531" s="34"/>
      <c r="F531" s="34"/>
      <c r="G531" s="34"/>
      <c r="H531" s="34"/>
      <c r="I531" s="34"/>
    </row>
    <row r="532" spans="1:9" ht="14.25" customHeight="1" x14ac:dyDescent="0.45">
      <c r="A532" s="34"/>
      <c r="B532" s="34"/>
      <c r="C532" s="34"/>
      <c r="D532" s="34"/>
      <c r="E532" s="34"/>
      <c r="F532" s="34"/>
      <c r="G532" s="34"/>
      <c r="H532" s="34"/>
      <c r="I532" s="34"/>
    </row>
    <row r="533" spans="1:9" ht="14.25" customHeight="1" x14ac:dyDescent="0.45">
      <c r="A533" s="34"/>
      <c r="B533" s="34"/>
      <c r="C533" s="34"/>
      <c r="D533" s="34"/>
      <c r="E533" s="34"/>
      <c r="F533" s="34"/>
      <c r="G533" s="34"/>
      <c r="H533" s="34"/>
      <c r="I533" s="34"/>
    </row>
    <row r="534" spans="1:9" ht="14.25" customHeight="1" x14ac:dyDescent="0.45">
      <c r="A534" s="34"/>
      <c r="B534" s="34"/>
      <c r="C534" s="34"/>
      <c r="D534" s="34"/>
      <c r="E534" s="34"/>
      <c r="F534" s="34"/>
      <c r="G534" s="34"/>
      <c r="H534" s="34"/>
      <c r="I534" s="34"/>
    </row>
    <row r="535" spans="1:9" ht="14.25" customHeight="1" x14ac:dyDescent="0.45">
      <c r="A535" s="34"/>
      <c r="B535" s="34"/>
      <c r="C535" s="34"/>
      <c r="D535" s="34"/>
      <c r="E535" s="34"/>
      <c r="F535" s="34"/>
      <c r="G535" s="34"/>
      <c r="H535" s="34"/>
      <c r="I535" s="34"/>
    </row>
    <row r="536" spans="1:9" ht="14.25" customHeight="1" x14ac:dyDescent="0.45">
      <c r="A536" s="34"/>
      <c r="B536" s="34"/>
      <c r="C536" s="34"/>
      <c r="D536" s="34"/>
      <c r="E536" s="34"/>
      <c r="F536" s="34"/>
      <c r="G536" s="34"/>
      <c r="H536" s="34"/>
      <c r="I536" s="34"/>
    </row>
    <row r="537" spans="1:9" ht="14.25" customHeight="1" x14ac:dyDescent="0.45">
      <c r="A537" s="34"/>
      <c r="B537" s="34"/>
      <c r="C537" s="34"/>
      <c r="D537" s="34"/>
      <c r="E537" s="34"/>
      <c r="F537" s="34"/>
      <c r="G537" s="34"/>
      <c r="H537" s="34"/>
      <c r="I537" s="34"/>
    </row>
    <row r="538" spans="1:9" ht="14.25" customHeight="1" x14ac:dyDescent="0.45">
      <c r="A538" s="34"/>
      <c r="B538" s="34"/>
      <c r="C538" s="34"/>
      <c r="D538" s="34"/>
      <c r="E538" s="34"/>
      <c r="F538" s="34"/>
      <c r="G538" s="34"/>
      <c r="H538" s="34"/>
      <c r="I538" s="34"/>
    </row>
    <row r="539" spans="1:9" ht="14.25" customHeight="1" x14ac:dyDescent="0.45">
      <c r="A539" s="34"/>
      <c r="B539" s="34"/>
      <c r="C539" s="34"/>
      <c r="D539" s="34"/>
      <c r="E539" s="34"/>
      <c r="F539" s="34"/>
      <c r="G539" s="34"/>
      <c r="H539" s="34"/>
      <c r="I539" s="34"/>
    </row>
    <row r="540" spans="1:9" ht="14.25" customHeight="1" x14ac:dyDescent="0.45">
      <c r="A540" s="34"/>
      <c r="B540" s="34"/>
      <c r="C540" s="34"/>
      <c r="D540" s="34"/>
      <c r="E540" s="34"/>
      <c r="F540" s="34"/>
      <c r="G540" s="34"/>
      <c r="H540" s="34"/>
      <c r="I540" s="34"/>
    </row>
    <row r="541" spans="1:9" ht="14.25" customHeight="1" x14ac:dyDescent="0.45">
      <c r="A541" s="34"/>
      <c r="B541" s="34"/>
      <c r="C541" s="34"/>
      <c r="D541" s="34"/>
      <c r="E541" s="34"/>
      <c r="F541" s="34"/>
      <c r="G541" s="34"/>
      <c r="H541" s="34"/>
      <c r="I541" s="34"/>
    </row>
    <row r="542" spans="1:9" ht="14.25" customHeight="1" x14ac:dyDescent="0.45">
      <c r="A542" s="34"/>
      <c r="B542" s="34"/>
      <c r="C542" s="34"/>
      <c r="D542" s="34"/>
      <c r="E542" s="34"/>
      <c r="F542" s="34"/>
      <c r="G542" s="34"/>
      <c r="H542" s="34"/>
      <c r="I542" s="34"/>
    </row>
    <row r="543" spans="1:9" ht="14.25" customHeight="1" x14ac:dyDescent="0.45">
      <c r="A543" s="34"/>
      <c r="B543" s="34"/>
      <c r="C543" s="34"/>
      <c r="D543" s="34"/>
      <c r="E543" s="34"/>
      <c r="F543" s="34"/>
      <c r="G543" s="34"/>
      <c r="H543" s="34"/>
      <c r="I543" s="34"/>
    </row>
    <row r="544" spans="1:9" ht="14.25" customHeight="1" x14ac:dyDescent="0.45">
      <c r="A544" s="34"/>
      <c r="B544" s="34"/>
      <c r="C544" s="34"/>
      <c r="D544" s="34"/>
      <c r="E544" s="34"/>
      <c r="F544" s="34"/>
      <c r="G544" s="34"/>
      <c r="H544" s="34"/>
      <c r="I544" s="34"/>
    </row>
    <row r="545" spans="1:9" ht="14.25" customHeight="1" x14ac:dyDescent="0.45">
      <c r="A545" s="34"/>
      <c r="B545" s="34"/>
      <c r="C545" s="34"/>
      <c r="D545" s="34"/>
      <c r="E545" s="34"/>
      <c r="F545" s="34"/>
      <c r="G545" s="34"/>
      <c r="H545" s="34"/>
      <c r="I545" s="34"/>
    </row>
    <row r="546" spans="1:9" ht="14.25" customHeight="1" x14ac:dyDescent="0.45">
      <c r="A546" s="34"/>
      <c r="B546" s="34"/>
      <c r="C546" s="34"/>
      <c r="D546" s="34"/>
      <c r="E546" s="34"/>
      <c r="F546" s="34"/>
      <c r="G546" s="34"/>
      <c r="H546" s="34"/>
      <c r="I546" s="34"/>
    </row>
    <row r="547" spans="1:9" ht="14.25" customHeight="1" x14ac:dyDescent="0.45">
      <c r="A547" s="34"/>
      <c r="B547" s="34"/>
      <c r="C547" s="34"/>
      <c r="D547" s="34"/>
      <c r="E547" s="34"/>
      <c r="F547" s="34"/>
      <c r="G547" s="34"/>
      <c r="H547" s="34"/>
      <c r="I547" s="34"/>
    </row>
    <row r="548" spans="1:9" ht="14.25" customHeight="1" x14ac:dyDescent="0.45">
      <c r="A548" s="34"/>
      <c r="B548" s="34"/>
      <c r="C548" s="34"/>
      <c r="D548" s="34"/>
      <c r="E548" s="34"/>
      <c r="F548" s="34"/>
      <c r="G548" s="34"/>
      <c r="H548" s="34"/>
      <c r="I548" s="34"/>
    </row>
    <row r="549" spans="1:9" ht="14.25" customHeight="1" x14ac:dyDescent="0.45">
      <c r="A549" s="34"/>
      <c r="B549" s="34"/>
      <c r="C549" s="34"/>
      <c r="D549" s="34"/>
      <c r="E549" s="34"/>
      <c r="F549" s="34"/>
      <c r="G549" s="34"/>
      <c r="H549" s="34"/>
      <c r="I549" s="34"/>
    </row>
    <row r="550" spans="1:9" ht="14.25" customHeight="1" x14ac:dyDescent="0.45">
      <c r="A550" s="34"/>
      <c r="B550" s="34"/>
      <c r="C550" s="34"/>
      <c r="D550" s="34"/>
      <c r="E550" s="34"/>
      <c r="F550" s="34"/>
      <c r="G550" s="34"/>
      <c r="H550" s="34"/>
      <c r="I550" s="34"/>
    </row>
    <row r="551" spans="1:9" ht="14.25" customHeight="1" x14ac:dyDescent="0.45">
      <c r="A551" s="34"/>
      <c r="B551" s="34"/>
      <c r="C551" s="34"/>
      <c r="D551" s="34"/>
      <c r="E551" s="34"/>
      <c r="F551" s="34"/>
      <c r="G551" s="34"/>
      <c r="H551" s="34"/>
      <c r="I551" s="34"/>
    </row>
    <row r="552" spans="1:9" ht="14.25" customHeight="1" x14ac:dyDescent="0.45">
      <c r="A552" s="34"/>
      <c r="B552" s="34"/>
      <c r="C552" s="34"/>
      <c r="D552" s="34"/>
      <c r="E552" s="34"/>
      <c r="F552" s="34"/>
      <c r="G552" s="34"/>
      <c r="H552" s="34"/>
      <c r="I552" s="34"/>
    </row>
    <row r="553" spans="1:9" ht="14.25" customHeight="1" x14ac:dyDescent="0.45">
      <c r="A553" s="34"/>
      <c r="B553" s="34"/>
      <c r="C553" s="34"/>
      <c r="D553" s="34"/>
      <c r="E553" s="34"/>
      <c r="F553" s="34"/>
      <c r="G553" s="34"/>
      <c r="H553" s="34"/>
      <c r="I553" s="34"/>
    </row>
    <row r="554" spans="1:9" ht="14.25" customHeight="1" x14ac:dyDescent="0.45">
      <c r="A554" s="34"/>
      <c r="B554" s="34"/>
      <c r="C554" s="34"/>
      <c r="D554" s="34"/>
      <c r="E554" s="34"/>
      <c r="F554" s="34"/>
      <c r="G554" s="34"/>
      <c r="H554" s="34"/>
      <c r="I554" s="34"/>
    </row>
    <row r="555" spans="1:9" ht="14.25" customHeight="1" x14ac:dyDescent="0.45">
      <c r="A555" s="34"/>
      <c r="B555" s="34"/>
      <c r="C555" s="34"/>
      <c r="D555" s="34"/>
      <c r="E555" s="34"/>
      <c r="F555" s="34"/>
      <c r="G555" s="34"/>
      <c r="H555" s="34"/>
      <c r="I555" s="34"/>
    </row>
    <row r="556" spans="1:9" ht="14.25" customHeight="1" x14ac:dyDescent="0.45">
      <c r="A556" s="34"/>
      <c r="B556" s="34"/>
      <c r="C556" s="34"/>
      <c r="D556" s="34"/>
      <c r="E556" s="34"/>
      <c r="F556" s="34"/>
      <c r="G556" s="34"/>
      <c r="H556" s="34"/>
      <c r="I556" s="34"/>
    </row>
    <row r="557" spans="1:9" ht="14.25" customHeight="1" x14ac:dyDescent="0.45">
      <c r="A557" s="34"/>
      <c r="B557" s="34"/>
      <c r="C557" s="34"/>
      <c r="D557" s="34"/>
      <c r="E557" s="34"/>
      <c r="F557" s="34"/>
      <c r="G557" s="34"/>
      <c r="H557" s="34"/>
      <c r="I557" s="34"/>
    </row>
    <row r="558" spans="1:9" ht="14.25" customHeight="1" x14ac:dyDescent="0.45">
      <c r="A558" s="34"/>
      <c r="B558" s="34"/>
      <c r="C558" s="34"/>
      <c r="D558" s="34"/>
      <c r="E558" s="34"/>
      <c r="F558" s="34"/>
      <c r="G558" s="34"/>
      <c r="H558" s="34"/>
      <c r="I558" s="34"/>
    </row>
    <row r="559" spans="1:9" ht="14.25" customHeight="1" x14ac:dyDescent="0.45">
      <c r="A559" s="34"/>
      <c r="B559" s="34"/>
      <c r="C559" s="34"/>
      <c r="D559" s="34"/>
      <c r="E559" s="34"/>
      <c r="F559" s="34"/>
      <c r="G559" s="34"/>
      <c r="H559" s="34"/>
      <c r="I559" s="34"/>
    </row>
    <row r="560" spans="1:9" ht="14.25" customHeight="1" x14ac:dyDescent="0.45">
      <c r="A560" s="34"/>
      <c r="B560" s="34"/>
      <c r="C560" s="34"/>
      <c r="D560" s="34"/>
      <c r="E560" s="34"/>
      <c r="F560" s="34"/>
      <c r="G560" s="34"/>
      <c r="H560" s="34"/>
      <c r="I560" s="34"/>
    </row>
    <row r="561" spans="1:9" ht="14.25" customHeight="1" x14ac:dyDescent="0.45">
      <c r="A561" s="34"/>
      <c r="B561" s="34"/>
      <c r="C561" s="34"/>
      <c r="D561" s="34"/>
      <c r="E561" s="34"/>
      <c r="F561" s="34"/>
      <c r="G561" s="34"/>
      <c r="H561" s="34"/>
      <c r="I561" s="34"/>
    </row>
    <row r="562" spans="1:9" ht="14.25" customHeight="1" x14ac:dyDescent="0.45">
      <c r="A562" s="34"/>
      <c r="B562" s="34"/>
      <c r="C562" s="34"/>
      <c r="D562" s="34"/>
      <c r="E562" s="34"/>
      <c r="F562" s="34"/>
      <c r="G562" s="34"/>
      <c r="H562" s="34"/>
      <c r="I562" s="34"/>
    </row>
    <row r="563" spans="1:9" ht="14.25" customHeight="1" x14ac:dyDescent="0.45">
      <c r="A563" s="34"/>
      <c r="B563" s="34"/>
      <c r="C563" s="34"/>
      <c r="D563" s="34"/>
      <c r="E563" s="34"/>
      <c r="F563" s="34"/>
      <c r="G563" s="34"/>
      <c r="H563" s="34"/>
      <c r="I563" s="34"/>
    </row>
    <row r="564" spans="1:9" ht="14.25" customHeight="1" x14ac:dyDescent="0.45">
      <c r="A564" s="34"/>
      <c r="B564" s="34"/>
      <c r="C564" s="34"/>
      <c r="D564" s="34"/>
      <c r="E564" s="34"/>
      <c r="F564" s="34"/>
      <c r="G564" s="34"/>
      <c r="H564" s="34"/>
      <c r="I564" s="34"/>
    </row>
    <row r="565" spans="1:9" ht="14.25" customHeight="1" x14ac:dyDescent="0.45">
      <c r="A565" s="34"/>
      <c r="B565" s="34"/>
      <c r="C565" s="34"/>
      <c r="D565" s="34"/>
      <c r="E565" s="34"/>
      <c r="F565" s="34"/>
      <c r="G565" s="34"/>
      <c r="H565" s="34"/>
      <c r="I565" s="34"/>
    </row>
    <row r="566" spans="1:9" ht="14.25" customHeight="1" x14ac:dyDescent="0.45">
      <c r="A566" s="34"/>
      <c r="B566" s="34"/>
      <c r="C566" s="34"/>
      <c r="D566" s="34"/>
      <c r="E566" s="34"/>
      <c r="F566" s="34"/>
      <c r="G566" s="34"/>
      <c r="H566" s="34"/>
      <c r="I566" s="34"/>
    </row>
    <row r="567" spans="1:9" ht="14.25" customHeight="1" x14ac:dyDescent="0.45">
      <c r="A567" s="34"/>
      <c r="B567" s="34"/>
      <c r="C567" s="34"/>
      <c r="D567" s="34"/>
      <c r="E567" s="34"/>
      <c r="F567" s="34"/>
      <c r="G567" s="34"/>
      <c r="H567" s="34"/>
      <c r="I567" s="34"/>
    </row>
    <row r="568" spans="1:9" ht="14.25" customHeight="1" x14ac:dyDescent="0.45">
      <c r="A568" s="34"/>
      <c r="B568" s="34"/>
      <c r="C568" s="34"/>
      <c r="D568" s="34"/>
      <c r="E568" s="34"/>
      <c r="F568" s="34"/>
      <c r="G568" s="34"/>
      <c r="H568" s="34"/>
      <c r="I568" s="34"/>
    </row>
    <row r="569" spans="1:9" ht="14.25" customHeight="1" x14ac:dyDescent="0.45">
      <c r="A569" s="34"/>
      <c r="B569" s="34"/>
      <c r="C569" s="34"/>
      <c r="D569" s="34"/>
      <c r="E569" s="34"/>
      <c r="F569" s="34"/>
      <c r="G569" s="34"/>
      <c r="H569" s="34"/>
      <c r="I569" s="34"/>
    </row>
    <row r="570" spans="1:9" ht="14.25" customHeight="1" x14ac:dyDescent="0.45">
      <c r="A570" s="34"/>
      <c r="B570" s="34"/>
      <c r="C570" s="34"/>
      <c r="D570" s="34"/>
      <c r="E570" s="34"/>
      <c r="F570" s="34"/>
      <c r="G570" s="34"/>
      <c r="H570" s="34"/>
      <c r="I570" s="34"/>
    </row>
    <row r="571" spans="1:9" ht="14.25" customHeight="1" x14ac:dyDescent="0.45">
      <c r="A571" s="34"/>
      <c r="B571" s="34"/>
      <c r="C571" s="34"/>
      <c r="D571" s="34"/>
      <c r="E571" s="34"/>
      <c r="F571" s="34"/>
      <c r="G571" s="34"/>
      <c r="H571" s="34"/>
      <c r="I571" s="34"/>
    </row>
    <row r="572" spans="1:9" ht="14.25" customHeight="1" x14ac:dyDescent="0.45">
      <c r="A572" s="34"/>
      <c r="B572" s="34"/>
      <c r="C572" s="34"/>
      <c r="D572" s="34"/>
      <c r="E572" s="34"/>
      <c r="F572" s="34"/>
      <c r="G572" s="34"/>
      <c r="H572" s="34"/>
      <c r="I572" s="34"/>
    </row>
    <row r="573" spans="1:9" ht="14.25" customHeight="1" x14ac:dyDescent="0.45">
      <c r="A573" s="34"/>
      <c r="B573" s="34"/>
      <c r="C573" s="34"/>
      <c r="D573" s="34"/>
      <c r="E573" s="34"/>
      <c r="F573" s="34"/>
      <c r="G573" s="34"/>
      <c r="H573" s="34"/>
      <c r="I573" s="34"/>
    </row>
    <row r="574" spans="1:9" ht="14.25" customHeight="1" x14ac:dyDescent="0.45">
      <c r="A574" s="34"/>
      <c r="B574" s="34"/>
      <c r="C574" s="34"/>
      <c r="D574" s="34"/>
      <c r="E574" s="34"/>
      <c r="F574" s="34"/>
      <c r="G574" s="34"/>
      <c r="H574" s="34"/>
      <c r="I574" s="34"/>
    </row>
    <row r="575" spans="1:9" ht="14.25" customHeight="1" x14ac:dyDescent="0.45">
      <c r="A575" s="34"/>
      <c r="B575" s="34"/>
      <c r="C575" s="34"/>
      <c r="D575" s="34"/>
      <c r="E575" s="34"/>
      <c r="F575" s="34"/>
      <c r="G575" s="34"/>
      <c r="H575" s="34"/>
      <c r="I575" s="34"/>
    </row>
    <row r="576" spans="1:9" ht="14.25" customHeight="1" x14ac:dyDescent="0.45">
      <c r="A576" s="34"/>
      <c r="B576" s="34"/>
      <c r="C576" s="34"/>
      <c r="D576" s="34"/>
      <c r="E576" s="34"/>
      <c r="F576" s="34"/>
      <c r="G576" s="34"/>
      <c r="H576" s="34"/>
      <c r="I576" s="34"/>
    </row>
    <row r="577" spans="1:9" ht="14.25" customHeight="1" x14ac:dyDescent="0.45">
      <c r="A577" s="34"/>
      <c r="B577" s="34"/>
      <c r="C577" s="34"/>
      <c r="D577" s="34"/>
      <c r="E577" s="34"/>
      <c r="F577" s="34"/>
      <c r="G577" s="34"/>
      <c r="H577" s="34"/>
      <c r="I577" s="34"/>
    </row>
    <row r="578" spans="1:9" ht="14.25" customHeight="1" x14ac:dyDescent="0.45">
      <c r="A578" s="34"/>
      <c r="B578" s="34"/>
      <c r="C578" s="34"/>
      <c r="D578" s="34"/>
      <c r="E578" s="34"/>
      <c r="F578" s="34"/>
      <c r="G578" s="34"/>
      <c r="H578" s="34"/>
      <c r="I578" s="34"/>
    </row>
    <row r="579" spans="1:9" ht="14.25" customHeight="1" x14ac:dyDescent="0.45">
      <c r="A579" s="34"/>
      <c r="B579" s="34"/>
      <c r="C579" s="34"/>
      <c r="D579" s="34"/>
      <c r="E579" s="34"/>
      <c r="F579" s="34"/>
      <c r="G579" s="34"/>
      <c r="H579" s="34"/>
      <c r="I579" s="34"/>
    </row>
    <row r="580" spans="1:9" ht="14.25" customHeight="1" x14ac:dyDescent="0.45">
      <c r="A580" s="34"/>
      <c r="B580" s="34"/>
      <c r="C580" s="34"/>
      <c r="D580" s="34"/>
      <c r="E580" s="34"/>
      <c r="F580" s="34"/>
      <c r="G580" s="34"/>
      <c r="H580" s="34"/>
      <c r="I580" s="34"/>
    </row>
    <row r="581" spans="1:9" ht="14.25" customHeight="1" x14ac:dyDescent="0.45">
      <c r="A581" s="34"/>
      <c r="B581" s="34"/>
      <c r="C581" s="34"/>
      <c r="D581" s="34"/>
      <c r="E581" s="34"/>
      <c r="F581" s="34"/>
      <c r="G581" s="34"/>
      <c r="H581" s="34"/>
      <c r="I581" s="34"/>
    </row>
    <row r="582" spans="1:9" ht="14.25" customHeight="1" x14ac:dyDescent="0.45">
      <c r="A582" s="34"/>
      <c r="B582" s="34"/>
      <c r="C582" s="34"/>
      <c r="D582" s="34"/>
      <c r="E582" s="34"/>
      <c r="F582" s="34"/>
      <c r="G582" s="34"/>
      <c r="H582" s="34"/>
      <c r="I582" s="34"/>
    </row>
    <row r="583" spans="1:9" ht="14.25" customHeight="1" x14ac:dyDescent="0.45">
      <c r="A583" s="34"/>
      <c r="B583" s="34"/>
      <c r="C583" s="34"/>
      <c r="D583" s="34"/>
      <c r="E583" s="34"/>
      <c r="F583" s="34"/>
      <c r="G583" s="34"/>
      <c r="H583" s="34"/>
      <c r="I583" s="34"/>
    </row>
    <row r="584" spans="1:9" ht="14.25" customHeight="1" x14ac:dyDescent="0.45">
      <c r="A584" s="34"/>
      <c r="B584" s="34"/>
      <c r="C584" s="34"/>
      <c r="D584" s="34"/>
      <c r="E584" s="34"/>
      <c r="F584" s="34"/>
      <c r="G584" s="34"/>
      <c r="H584" s="34"/>
      <c r="I584" s="34"/>
    </row>
    <row r="585" spans="1:9" ht="14.25" customHeight="1" x14ac:dyDescent="0.45">
      <c r="A585" s="34"/>
      <c r="B585" s="34"/>
      <c r="C585" s="34"/>
      <c r="D585" s="34"/>
      <c r="E585" s="34"/>
      <c r="F585" s="34"/>
      <c r="G585" s="34"/>
      <c r="H585" s="34"/>
      <c r="I585" s="34"/>
    </row>
    <row r="586" spans="1:9" ht="14.25" customHeight="1" x14ac:dyDescent="0.45">
      <c r="A586" s="34"/>
      <c r="B586" s="34"/>
      <c r="C586" s="34"/>
      <c r="D586" s="34"/>
      <c r="E586" s="34"/>
      <c r="F586" s="34"/>
      <c r="G586" s="34"/>
      <c r="H586" s="34"/>
      <c r="I586" s="34"/>
    </row>
    <row r="587" spans="1:9" ht="14.25" customHeight="1" x14ac:dyDescent="0.45">
      <c r="A587" s="34"/>
      <c r="B587" s="34"/>
      <c r="C587" s="34"/>
      <c r="D587" s="34"/>
      <c r="E587" s="34"/>
      <c r="F587" s="34"/>
      <c r="G587" s="34"/>
      <c r="H587" s="34"/>
      <c r="I587" s="34"/>
    </row>
    <row r="588" spans="1:9" ht="14.25" customHeight="1" x14ac:dyDescent="0.45">
      <c r="A588" s="34"/>
      <c r="B588" s="34"/>
      <c r="C588" s="34"/>
      <c r="D588" s="34"/>
      <c r="E588" s="34"/>
      <c r="F588" s="34"/>
      <c r="G588" s="34"/>
      <c r="H588" s="34"/>
      <c r="I588" s="34"/>
    </row>
    <row r="589" spans="1:9" ht="14.25" customHeight="1" x14ac:dyDescent="0.45">
      <c r="A589" s="34"/>
      <c r="B589" s="34"/>
      <c r="C589" s="34"/>
      <c r="D589" s="34"/>
      <c r="E589" s="34"/>
      <c r="F589" s="34"/>
      <c r="G589" s="34"/>
      <c r="H589" s="34"/>
      <c r="I589" s="34"/>
    </row>
    <row r="590" spans="1:9" ht="14.25" customHeight="1" x14ac:dyDescent="0.45">
      <c r="A590" s="34"/>
      <c r="B590" s="34"/>
      <c r="C590" s="34"/>
      <c r="D590" s="34"/>
      <c r="E590" s="34"/>
      <c r="F590" s="34"/>
      <c r="G590" s="34"/>
      <c r="H590" s="34"/>
      <c r="I590" s="34"/>
    </row>
    <row r="591" spans="1:9" ht="14.25" customHeight="1" x14ac:dyDescent="0.45">
      <c r="A591" s="34"/>
      <c r="B591" s="34"/>
      <c r="C591" s="34"/>
      <c r="D591" s="34"/>
      <c r="E591" s="34"/>
      <c r="F591" s="34"/>
      <c r="G591" s="34"/>
      <c r="H591" s="34"/>
      <c r="I591" s="34"/>
    </row>
    <row r="592" spans="1:9" ht="14.25" customHeight="1" x14ac:dyDescent="0.45">
      <c r="A592" s="34"/>
      <c r="B592" s="34"/>
      <c r="C592" s="34"/>
      <c r="D592" s="34"/>
      <c r="E592" s="34"/>
      <c r="F592" s="34"/>
      <c r="G592" s="34"/>
      <c r="H592" s="34"/>
      <c r="I592" s="34"/>
    </row>
    <row r="593" spans="1:9" ht="14.25" customHeight="1" x14ac:dyDescent="0.45">
      <c r="A593" s="34"/>
      <c r="B593" s="34"/>
      <c r="C593" s="34"/>
      <c r="D593" s="34"/>
      <c r="E593" s="34"/>
      <c r="F593" s="34"/>
      <c r="G593" s="34"/>
      <c r="H593" s="34"/>
      <c r="I593" s="34"/>
    </row>
    <row r="594" spans="1:9" ht="14.25" customHeight="1" x14ac:dyDescent="0.45">
      <c r="A594" s="34"/>
      <c r="B594" s="34"/>
      <c r="C594" s="34"/>
      <c r="D594" s="34"/>
      <c r="E594" s="34"/>
      <c r="F594" s="34"/>
      <c r="G594" s="34"/>
      <c r="H594" s="34"/>
      <c r="I594" s="34"/>
    </row>
    <row r="595" spans="1:9" ht="14.25" customHeight="1" x14ac:dyDescent="0.45">
      <c r="A595" s="34"/>
      <c r="B595" s="34"/>
      <c r="C595" s="34"/>
      <c r="D595" s="34"/>
      <c r="E595" s="34"/>
      <c r="F595" s="34"/>
      <c r="G595" s="34"/>
      <c r="H595" s="34"/>
      <c r="I595" s="34"/>
    </row>
    <row r="596" spans="1:9" ht="14.25" customHeight="1" x14ac:dyDescent="0.45">
      <c r="A596" s="34"/>
      <c r="B596" s="34"/>
      <c r="C596" s="34"/>
      <c r="D596" s="34"/>
      <c r="E596" s="34"/>
      <c r="F596" s="34"/>
      <c r="G596" s="34"/>
      <c r="H596" s="34"/>
      <c r="I596" s="34"/>
    </row>
    <row r="597" spans="1:9" ht="14.25" customHeight="1" x14ac:dyDescent="0.45">
      <c r="A597" s="34"/>
      <c r="B597" s="34"/>
      <c r="C597" s="34"/>
      <c r="D597" s="34"/>
      <c r="E597" s="34"/>
      <c r="F597" s="34"/>
      <c r="G597" s="34"/>
      <c r="H597" s="34"/>
      <c r="I597" s="34"/>
    </row>
    <row r="598" spans="1:9" ht="14.25" customHeight="1" x14ac:dyDescent="0.45">
      <c r="A598" s="34"/>
      <c r="B598" s="34"/>
      <c r="C598" s="34"/>
      <c r="D598" s="34"/>
      <c r="E598" s="34"/>
      <c r="F598" s="34"/>
      <c r="G598" s="34"/>
      <c r="H598" s="34"/>
      <c r="I598" s="34"/>
    </row>
    <row r="599" spans="1:9" ht="14.25" customHeight="1" x14ac:dyDescent="0.45">
      <c r="A599" s="34"/>
      <c r="B599" s="34"/>
      <c r="C599" s="34"/>
      <c r="D599" s="34"/>
      <c r="E599" s="34"/>
      <c r="F599" s="34"/>
      <c r="G599" s="34"/>
      <c r="H599" s="34"/>
      <c r="I599" s="34"/>
    </row>
    <row r="600" spans="1:9" ht="14.25" customHeight="1" x14ac:dyDescent="0.45">
      <c r="A600" s="34"/>
      <c r="B600" s="34"/>
      <c r="C600" s="34"/>
      <c r="D600" s="34"/>
      <c r="E600" s="34"/>
      <c r="F600" s="34"/>
      <c r="G600" s="34"/>
      <c r="H600" s="34"/>
      <c r="I600" s="34"/>
    </row>
    <row r="601" spans="1:9" ht="14.25" customHeight="1" x14ac:dyDescent="0.45">
      <c r="A601" s="34"/>
      <c r="B601" s="34"/>
      <c r="C601" s="34"/>
      <c r="D601" s="34"/>
      <c r="E601" s="34"/>
      <c r="F601" s="34"/>
      <c r="G601" s="34"/>
      <c r="H601" s="34"/>
      <c r="I601" s="34"/>
    </row>
    <row r="602" spans="1:9" ht="14.25" customHeight="1" x14ac:dyDescent="0.45">
      <c r="A602" s="34"/>
      <c r="B602" s="34"/>
      <c r="C602" s="34"/>
      <c r="D602" s="34"/>
      <c r="E602" s="34"/>
      <c r="F602" s="34"/>
      <c r="G602" s="34"/>
      <c r="H602" s="34"/>
      <c r="I602" s="34"/>
    </row>
    <row r="603" spans="1:9" ht="14.25" customHeight="1" x14ac:dyDescent="0.45">
      <c r="A603" s="34"/>
      <c r="B603" s="34"/>
      <c r="C603" s="34"/>
      <c r="D603" s="34"/>
      <c r="E603" s="34"/>
      <c r="F603" s="34"/>
      <c r="G603" s="34"/>
      <c r="H603" s="34"/>
      <c r="I603" s="34"/>
    </row>
    <row r="604" spans="1:9" ht="14.25" customHeight="1" x14ac:dyDescent="0.45">
      <c r="A604" s="34"/>
      <c r="B604" s="34"/>
      <c r="C604" s="34"/>
      <c r="D604" s="34"/>
      <c r="E604" s="34"/>
      <c r="F604" s="34"/>
      <c r="G604" s="34"/>
      <c r="H604" s="34"/>
      <c r="I604" s="34"/>
    </row>
    <row r="605" spans="1:9" ht="14.25" customHeight="1" x14ac:dyDescent="0.45">
      <c r="A605" s="34"/>
      <c r="B605" s="34"/>
      <c r="C605" s="34"/>
      <c r="D605" s="34"/>
      <c r="E605" s="34"/>
      <c r="F605" s="34"/>
      <c r="G605" s="34"/>
      <c r="H605" s="34"/>
      <c r="I605" s="34"/>
    </row>
    <row r="606" spans="1:9" ht="14.25" customHeight="1" x14ac:dyDescent="0.45">
      <c r="A606" s="34"/>
      <c r="B606" s="34"/>
      <c r="C606" s="34"/>
      <c r="D606" s="34"/>
      <c r="E606" s="34"/>
      <c r="F606" s="34"/>
      <c r="G606" s="34"/>
      <c r="H606" s="34"/>
      <c r="I606" s="34"/>
    </row>
    <row r="607" spans="1:9" ht="14.25" customHeight="1" x14ac:dyDescent="0.45">
      <c r="A607" s="34"/>
      <c r="B607" s="34"/>
      <c r="C607" s="34"/>
      <c r="D607" s="34"/>
      <c r="E607" s="34"/>
      <c r="F607" s="34"/>
      <c r="G607" s="34"/>
      <c r="H607" s="34"/>
      <c r="I607" s="34"/>
    </row>
    <row r="608" spans="1:9" ht="14.25" customHeight="1" x14ac:dyDescent="0.45">
      <c r="A608" s="34"/>
      <c r="B608" s="34"/>
      <c r="C608" s="34"/>
      <c r="D608" s="34"/>
      <c r="E608" s="34"/>
      <c r="F608" s="34"/>
      <c r="G608" s="34"/>
      <c r="H608" s="34"/>
      <c r="I608" s="34"/>
    </row>
    <row r="609" spans="1:9" ht="14.25" customHeight="1" x14ac:dyDescent="0.45">
      <c r="A609" s="34"/>
      <c r="B609" s="34"/>
      <c r="C609" s="34"/>
      <c r="D609" s="34"/>
      <c r="E609" s="34"/>
      <c r="F609" s="34"/>
      <c r="G609" s="34"/>
      <c r="H609" s="34"/>
      <c r="I609" s="34"/>
    </row>
    <row r="610" spans="1:9" ht="14.25" customHeight="1" x14ac:dyDescent="0.45">
      <c r="A610" s="34"/>
      <c r="B610" s="34"/>
      <c r="C610" s="34"/>
      <c r="D610" s="34"/>
      <c r="E610" s="34"/>
      <c r="F610" s="34"/>
      <c r="G610" s="34"/>
      <c r="H610" s="34"/>
      <c r="I610" s="34"/>
    </row>
    <row r="611" spans="1:9" ht="14.25" customHeight="1" x14ac:dyDescent="0.45">
      <c r="A611" s="34"/>
      <c r="B611" s="34"/>
      <c r="C611" s="34"/>
      <c r="D611" s="34"/>
      <c r="E611" s="34"/>
      <c r="F611" s="34"/>
      <c r="G611" s="34"/>
      <c r="H611" s="34"/>
      <c r="I611" s="34"/>
    </row>
    <row r="612" spans="1:9" ht="14.25" customHeight="1" x14ac:dyDescent="0.45">
      <c r="A612" s="34"/>
      <c r="B612" s="34"/>
      <c r="C612" s="34"/>
      <c r="D612" s="34"/>
      <c r="E612" s="34"/>
      <c r="F612" s="34"/>
      <c r="G612" s="34"/>
      <c r="H612" s="34"/>
      <c r="I612" s="34"/>
    </row>
    <row r="613" spans="1:9" ht="14.25" customHeight="1" x14ac:dyDescent="0.45">
      <c r="A613" s="34"/>
      <c r="B613" s="34"/>
      <c r="C613" s="34"/>
      <c r="D613" s="34"/>
      <c r="E613" s="34"/>
      <c r="F613" s="34"/>
      <c r="G613" s="34"/>
      <c r="H613" s="34"/>
      <c r="I613" s="34"/>
    </row>
    <row r="614" spans="1:9" ht="14.25" customHeight="1" x14ac:dyDescent="0.45">
      <c r="A614" s="34"/>
      <c r="B614" s="34"/>
      <c r="C614" s="34"/>
      <c r="D614" s="34"/>
      <c r="E614" s="34"/>
      <c r="F614" s="34"/>
      <c r="G614" s="34"/>
      <c r="H614" s="34"/>
      <c r="I614" s="34"/>
    </row>
    <row r="615" spans="1:9" ht="14.25" customHeight="1" x14ac:dyDescent="0.45">
      <c r="A615" s="34"/>
      <c r="B615" s="34"/>
      <c r="C615" s="34"/>
      <c r="D615" s="34"/>
      <c r="E615" s="34"/>
      <c r="F615" s="34"/>
      <c r="G615" s="34"/>
      <c r="H615" s="34"/>
      <c r="I615" s="34"/>
    </row>
    <row r="616" spans="1:9" ht="14.25" customHeight="1" x14ac:dyDescent="0.45">
      <c r="A616" s="34"/>
      <c r="B616" s="34"/>
      <c r="C616" s="34"/>
      <c r="D616" s="34"/>
      <c r="E616" s="34"/>
      <c r="F616" s="34"/>
      <c r="G616" s="34"/>
      <c r="H616" s="34"/>
      <c r="I616" s="34"/>
    </row>
    <row r="617" spans="1:9" ht="14.25" customHeight="1" x14ac:dyDescent="0.45">
      <c r="A617" s="34"/>
      <c r="B617" s="34"/>
      <c r="C617" s="34"/>
      <c r="D617" s="34"/>
      <c r="E617" s="34"/>
      <c r="F617" s="34"/>
      <c r="G617" s="34"/>
      <c r="H617" s="34"/>
      <c r="I617" s="34"/>
    </row>
    <row r="618" spans="1:9" ht="14.25" customHeight="1" x14ac:dyDescent="0.45">
      <c r="A618" s="34"/>
      <c r="B618" s="34"/>
      <c r="C618" s="34"/>
      <c r="D618" s="34"/>
      <c r="E618" s="34"/>
      <c r="F618" s="34"/>
      <c r="G618" s="34"/>
      <c r="H618" s="34"/>
      <c r="I618" s="34"/>
    </row>
    <row r="619" spans="1:9" ht="14.25" customHeight="1" x14ac:dyDescent="0.45">
      <c r="A619" s="34"/>
      <c r="B619" s="34"/>
      <c r="C619" s="34"/>
      <c r="D619" s="34"/>
      <c r="E619" s="34"/>
      <c r="F619" s="34"/>
      <c r="G619" s="34"/>
      <c r="H619" s="34"/>
      <c r="I619" s="34"/>
    </row>
    <row r="620" spans="1:9" ht="14.25" customHeight="1" x14ac:dyDescent="0.45">
      <c r="A620" s="34"/>
      <c r="B620" s="34"/>
      <c r="C620" s="34"/>
      <c r="D620" s="34"/>
      <c r="E620" s="34"/>
      <c r="F620" s="34"/>
      <c r="G620" s="34"/>
      <c r="H620" s="34"/>
      <c r="I620" s="34"/>
    </row>
    <row r="621" spans="1:9" ht="14.25" customHeight="1" x14ac:dyDescent="0.45">
      <c r="A621" s="34"/>
      <c r="B621" s="34"/>
      <c r="C621" s="34"/>
      <c r="D621" s="34"/>
      <c r="E621" s="34"/>
      <c r="F621" s="34"/>
      <c r="G621" s="34"/>
      <c r="H621" s="34"/>
      <c r="I621" s="34"/>
    </row>
    <row r="622" spans="1:9" ht="14.25" customHeight="1" x14ac:dyDescent="0.45">
      <c r="A622" s="34"/>
      <c r="B622" s="34"/>
      <c r="C622" s="34"/>
      <c r="D622" s="34"/>
      <c r="E622" s="34"/>
      <c r="F622" s="34"/>
      <c r="G622" s="34"/>
      <c r="H622" s="34"/>
      <c r="I622" s="34"/>
    </row>
    <row r="623" spans="1:9" ht="14.25" customHeight="1" x14ac:dyDescent="0.45">
      <c r="A623" s="34"/>
      <c r="B623" s="34"/>
      <c r="C623" s="34"/>
      <c r="D623" s="34"/>
      <c r="E623" s="34"/>
      <c r="F623" s="34"/>
      <c r="G623" s="34"/>
      <c r="H623" s="34"/>
      <c r="I623" s="34"/>
    </row>
    <row r="624" spans="1:9" ht="14.25" customHeight="1" x14ac:dyDescent="0.45">
      <c r="A624" s="34"/>
      <c r="B624" s="34"/>
      <c r="C624" s="34"/>
      <c r="D624" s="34"/>
      <c r="E624" s="34"/>
      <c r="F624" s="34"/>
      <c r="G624" s="34"/>
      <c r="H624" s="34"/>
      <c r="I624" s="34"/>
    </row>
    <row r="625" spans="1:9" ht="14.25" customHeight="1" x14ac:dyDescent="0.45">
      <c r="A625" s="34"/>
      <c r="B625" s="34"/>
      <c r="C625" s="34"/>
      <c r="D625" s="34"/>
      <c r="E625" s="34"/>
      <c r="F625" s="34"/>
      <c r="G625" s="34"/>
      <c r="H625" s="34"/>
      <c r="I625" s="34"/>
    </row>
    <row r="626" spans="1:9" ht="14.25" customHeight="1" x14ac:dyDescent="0.45">
      <c r="A626" s="34"/>
      <c r="B626" s="34"/>
      <c r="C626" s="34"/>
      <c r="D626" s="34"/>
      <c r="E626" s="34"/>
      <c r="F626" s="34"/>
      <c r="G626" s="34"/>
      <c r="H626" s="34"/>
      <c r="I626" s="34"/>
    </row>
    <row r="627" spans="1:9" ht="14.25" customHeight="1" x14ac:dyDescent="0.45">
      <c r="A627" s="34"/>
      <c r="B627" s="34"/>
      <c r="C627" s="34"/>
      <c r="D627" s="34"/>
      <c r="E627" s="34"/>
      <c r="F627" s="34"/>
      <c r="G627" s="34"/>
      <c r="H627" s="34"/>
      <c r="I627" s="34"/>
    </row>
    <row r="628" spans="1:9" ht="14.25" customHeight="1" x14ac:dyDescent="0.45">
      <c r="A628" s="34"/>
      <c r="B628" s="34"/>
      <c r="C628" s="34"/>
      <c r="D628" s="34"/>
      <c r="E628" s="34"/>
      <c r="F628" s="34"/>
      <c r="G628" s="34"/>
      <c r="H628" s="34"/>
      <c r="I628" s="34"/>
    </row>
    <row r="629" spans="1:9" ht="14.25" customHeight="1" x14ac:dyDescent="0.45">
      <c r="A629" s="34"/>
      <c r="B629" s="34"/>
      <c r="C629" s="34"/>
      <c r="D629" s="34"/>
      <c r="E629" s="34"/>
      <c r="F629" s="34"/>
      <c r="G629" s="34"/>
      <c r="H629" s="34"/>
      <c r="I629" s="34"/>
    </row>
    <row r="630" spans="1:9" ht="14.25" customHeight="1" x14ac:dyDescent="0.45">
      <c r="A630" s="34"/>
      <c r="B630" s="34"/>
      <c r="C630" s="34"/>
      <c r="D630" s="34"/>
      <c r="E630" s="34"/>
      <c r="F630" s="34"/>
      <c r="G630" s="34"/>
      <c r="H630" s="34"/>
      <c r="I630" s="34"/>
    </row>
    <row r="631" spans="1:9" ht="14.25" customHeight="1" x14ac:dyDescent="0.45">
      <c r="A631" s="34"/>
      <c r="B631" s="34"/>
      <c r="C631" s="34"/>
      <c r="D631" s="34"/>
      <c r="E631" s="34"/>
      <c r="F631" s="34"/>
      <c r="G631" s="34"/>
      <c r="H631" s="34"/>
      <c r="I631" s="34"/>
    </row>
    <row r="632" spans="1:9" ht="14.25" customHeight="1" x14ac:dyDescent="0.45">
      <c r="A632" s="34"/>
      <c r="B632" s="34"/>
      <c r="C632" s="34"/>
      <c r="D632" s="34"/>
      <c r="E632" s="34"/>
      <c r="F632" s="34"/>
      <c r="G632" s="34"/>
      <c r="H632" s="34"/>
      <c r="I632" s="34"/>
    </row>
    <row r="633" spans="1:9" ht="14.25" customHeight="1" x14ac:dyDescent="0.45">
      <c r="A633" s="34"/>
      <c r="B633" s="34"/>
      <c r="C633" s="34"/>
      <c r="D633" s="34"/>
      <c r="E633" s="34"/>
      <c r="F633" s="34"/>
      <c r="G633" s="34"/>
      <c r="H633" s="34"/>
      <c r="I633" s="34"/>
    </row>
    <row r="634" spans="1:9" ht="14.25" customHeight="1" x14ac:dyDescent="0.45">
      <c r="A634" s="34"/>
      <c r="B634" s="34"/>
      <c r="C634" s="34"/>
      <c r="D634" s="34"/>
      <c r="E634" s="34"/>
      <c r="F634" s="34"/>
      <c r="G634" s="34"/>
      <c r="H634" s="34"/>
      <c r="I634" s="34"/>
    </row>
    <row r="635" spans="1:9" ht="14.25" customHeight="1" x14ac:dyDescent="0.45">
      <c r="A635" s="34"/>
      <c r="B635" s="34"/>
      <c r="C635" s="34"/>
      <c r="D635" s="34"/>
      <c r="E635" s="34"/>
      <c r="F635" s="34"/>
      <c r="G635" s="34"/>
      <c r="H635" s="34"/>
      <c r="I635" s="34"/>
    </row>
    <row r="636" spans="1:9" ht="14.25" customHeight="1" x14ac:dyDescent="0.45">
      <c r="A636" s="34"/>
      <c r="B636" s="34"/>
      <c r="C636" s="34"/>
      <c r="D636" s="34"/>
      <c r="E636" s="34"/>
      <c r="F636" s="34"/>
      <c r="G636" s="34"/>
      <c r="H636" s="34"/>
      <c r="I636" s="34"/>
    </row>
    <row r="637" spans="1:9" ht="14.25" customHeight="1" x14ac:dyDescent="0.45">
      <c r="A637" s="34"/>
      <c r="B637" s="34"/>
      <c r="C637" s="34"/>
      <c r="D637" s="34"/>
      <c r="E637" s="34"/>
      <c r="F637" s="34"/>
      <c r="G637" s="34"/>
      <c r="H637" s="34"/>
      <c r="I637" s="34"/>
    </row>
    <row r="638" spans="1:9" ht="14.25" customHeight="1" x14ac:dyDescent="0.45">
      <c r="A638" s="34"/>
      <c r="B638" s="34"/>
      <c r="C638" s="34"/>
      <c r="D638" s="34"/>
      <c r="E638" s="34"/>
      <c r="F638" s="34"/>
      <c r="G638" s="34"/>
      <c r="H638" s="34"/>
      <c r="I638" s="34"/>
    </row>
    <row r="639" spans="1:9" ht="14.25" customHeight="1" x14ac:dyDescent="0.45">
      <c r="A639" s="34"/>
      <c r="B639" s="34"/>
      <c r="C639" s="34"/>
      <c r="D639" s="34"/>
      <c r="E639" s="34"/>
      <c r="F639" s="34"/>
      <c r="G639" s="34"/>
      <c r="H639" s="34"/>
      <c r="I639" s="34"/>
    </row>
    <row r="640" spans="1:9" ht="14.25" customHeight="1" x14ac:dyDescent="0.45">
      <c r="A640" s="34"/>
      <c r="B640" s="34"/>
      <c r="C640" s="34"/>
      <c r="D640" s="34"/>
      <c r="E640" s="34"/>
      <c r="F640" s="34"/>
      <c r="G640" s="34"/>
      <c r="H640" s="34"/>
      <c r="I640" s="34"/>
    </row>
    <row r="641" spans="1:9" ht="14.25" customHeight="1" x14ac:dyDescent="0.45">
      <c r="A641" s="34"/>
      <c r="B641" s="34"/>
      <c r="C641" s="34"/>
      <c r="D641" s="34"/>
      <c r="E641" s="34"/>
      <c r="F641" s="34"/>
      <c r="G641" s="34"/>
      <c r="H641" s="34"/>
      <c r="I641" s="34"/>
    </row>
    <row r="642" spans="1:9" ht="14.25" customHeight="1" x14ac:dyDescent="0.45">
      <c r="A642" s="34"/>
      <c r="B642" s="34"/>
      <c r="C642" s="34"/>
      <c r="D642" s="34"/>
      <c r="E642" s="34"/>
      <c r="F642" s="34"/>
      <c r="G642" s="34"/>
      <c r="H642" s="34"/>
      <c r="I642" s="34"/>
    </row>
    <row r="643" spans="1:9" ht="14.25" customHeight="1" x14ac:dyDescent="0.45">
      <c r="A643" s="34"/>
      <c r="B643" s="34"/>
      <c r="C643" s="34"/>
      <c r="D643" s="34"/>
      <c r="E643" s="34"/>
      <c r="F643" s="34"/>
      <c r="G643" s="34"/>
      <c r="H643" s="34"/>
      <c r="I643" s="34"/>
    </row>
    <row r="644" spans="1:9" ht="14.25" customHeight="1" x14ac:dyDescent="0.45">
      <c r="A644" s="34"/>
      <c r="B644" s="34"/>
      <c r="C644" s="34"/>
      <c r="D644" s="34"/>
      <c r="E644" s="34"/>
      <c r="F644" s="34"/>
      <c r="G644" s="34"/>
      <c r="H644" s="34"/>
      <c r="I644" s="34"/>
    </row>
    <row r="645" spans="1:9" ht="14.25" customHeight="1" x14ac:dyDescent="0.45">
      <c r="A645" s="34"/>
      <c r="B645" s="34"/>
      <c r="C645" s="34"/>
      <c r="D645" s="34"/>
      <c r="E645" s="34"/>
      <c r="F645" s="34"/>
      <c r="G645" s="34"/>
      <c r="H645" s="34"/>
      <c r="I645" s="34"/>
    </row>
    <row r="646" spans="1:9" ht="14.25" customHeight="1" x14ac:dyDescent="0.45">
      <c r="A646" s="34"/>
      <c r="B646" s="34"/>
      <c r="C646" s="34"/>
      <c r="D646" s="34"/>
      <c r="E646" s="34"/>
      <c r="F646" s="34"/>
      <c r="G646" s="34"/>
      <c r="H646" s="34"/>
      <c r="I646" s="34"/>
    </row>
    <row r="647" spans="1:9" ht="14.25" customHeight="1" x14ac:dyDescent="0.45">
      <c r="A647" s="34"/>
      <c r="B647" s="34"/>
      <c r="C647" s="34"/>
      <c r="D647" s="34"/>
      <c r="E647" s="34"/>
      <c r="F647" s="34"/>
      <c r="G647" s="34"/>
      <c r="H647" s="34"/>
      <c r="I647" s="34"/>
    </row>
    <row r="648" spans="1:9" ht="14.25" customHeight="1" x14ac:dyDescent="0.45">
      <c r="A648" s="34"/>
      <c r="B648" s="34"/>
      <c r="C648" s="34"/>
      <c r="D648" s="34"/>
      <c r="E648" s="34"/>
      <c r="F648" s="34"/>
      <c r="G648" s="34"/>
      <c r="H648" s="34"/>
      <c r="I648" s="34"/>
    </row>
    <row r="649" spans="1:9" ht="14.25" customHeight="1" x14ac:dyDescent="0.45">
      <c r="A649" s="34"/>
      <c r="B649" s="34"/>
      <c r="C649" s="34"/>
      <c r="D649" s="34"/>
      <c r="E649" s="34"/>
      <c r="F649" s="34"/>
      <c r="G649" s="34"/>
      <c r="H649" s="34"/>
      <c r="I649" s="34"/>
    </row>
    <row r="650" spans="1:9" ht="14.25" customHeight="1" x14ac:dyDescent="0.45">
      <c r="A650" s="34"/>
      <c r="B650" s="34"/>
      <c r="C650" s="34"/>
      <c r="D650" s="34"/>
      <c r="E650" s="34"/>
      <c r="F650" s="34"/>
      <c r="G650" s="34"/>
      <c r="H650" s="34"/>
      <c r="I650" s="34"/>
    </row>
    <row r="651" spans="1:9" ht="14.25" customHeight="1" x14ac:dyDescent="0.45">
      <c r="A651" s="34"/>
      <c r="B651" s="34"/>
      <c r="C651" s="34"/>
      <c r="D651" s="34"/>
      <c r="E651" s="34"/>
      <c r="F651" s="34"/>
      <c r="G651" s="34"/>
      <c r="H651" s="34"/>
      <c r="I651" s="34"/>
    </row>
    <row r="652" spans="1:9" ht="14.25" customHeight="1" x14ac:dyDescent="0.45">
      <c r="A652" s="34"/>
      <c r="B652" s="34"/>
      <c r="C652" s="34"/>
      <c r="D652" s="34"/>
      <c r="E652" s="34"/>
      <c r="F652" s="34"/>
      <c r="G652" s="34"/>
      <c r="H652" s="34"/>
      <c r="I652" s="34"/>
    </row>
    <row r="653" spans="1:9" ht="14.25" customHeight="1" x14ac:dyDescent="0.45">
      <c r="A653" s="34"/>
      <c r="B653" s="34"/>
      <c r="C653" s="34"/>
      <c r="D653" s="34"/>
      <c r="E653" s="34"/>
      <c r="F653" s="34"/>
      <c r="G653" s="34"/>
      <c r="H653" s="34"/>
      <c r="I653" s="34"/>
    </row>
    <row r="654" spans="1:9" ht="14.25" customHeight="1" x14ac:dyDescent="0.45">
      <c r="A654" s="34"/>
      <c r="B654" s="34"/>
      <c r="C654" s="34"/>
      <c r="D654" s="34"/>
      <c r="E654" s="34"/>
      <c r="F654" s="34"/>
      <c r="G654" s="34"/>
      <c r="H654" s="34"/>
      <c r="I654" s="34"/>
    </row>
    <row r="655" spans="1:9" ht="14.25" customHeight="1" x14ac:dyDescent="0.45">
      <c r="A655" s="34"/>
      <c r="B655" s="34"/>
      <c r="C655" s="34"/>
      <c r="D655" s="34"/>
      <c r="E655" s="34"/>
      <c r="F655" s="34"/>
      <c r="G655" s="34"/>
      <c r="H655" s="34"/>
      <c r="I655" s="34"/>
    </row>
    <row r="656" spans="1:9" ht="14.25" customHeight="1" x14ac:dyDescent="0.45">
      <c r="A656" s="34"/>
      <c r="B656" s="34"/>
      <c r="C656" s="34"/>
      <c r="D656" s="34"/>
      <c r="E656" s="34"/>
      <c r="F656" s="34"/>
      <c r="G656" s="34"/>
      <c r="H656" s="34"/>
      <c r="I656" s="34"/>
    </row>
    <row r="657" spans="1:9" ht="14.25" customHeight="1" x14ac:dyDescent="0.45">
      <c r="A657" s="34"/>
      <c r="B657" s="34"/>
      <c r="C657" s="34"/>
      <c r="D657" s="34"/>
      <c r="E657" s="34"/>
      <c r="F657" s="34"/>
      <c r="G657" s="34"/>
      <c r="H657" s="34"/>
      <c r="I657" s="34"/>
    </row>
    <row r="658" spans="1:9" ht="14.25" customHeight="1" x14ac:dyDescent="0.45">
      <c r="A658" s="34"/>
      <c r="B658" s="34"/>
      <c r="C658" s="34"/>
      <c r="D658" s="34"/>
      <c r="E658" s="34"/>
      <c r="F658" s="34"/>
      <c r="G658" s="34"/>
      <c r="H658" s="34"/>
      <c r="I658" s="34"/>
    </row>
    <row r="659" spans="1:9" ht="14.25" customHeight="1" x14ac:dyDescent="0.45">
      <c r="A659" s="34"/>
      <c r="B659" s="34"/>
      <c r="C659" s="34"/>
      <c r="D659" s="34"/>
      <c r="E659" s="34"/>
      <c r="F659" s="34"/>
      <c r="G659" s="34"/>
      <c r="H659" s="34"/>
      <c r="I659" s="34"/>
    </row>
    <row r="660" spans="1:9" ht="14.25" customHeight="1" x14ac:dyDescent="0.45">
      <c r="A660" s="34"/>
      <c r="B660" s="34"/>
      <c r="C660" s="34"/>
      <c r="D660" s="34"/>
      <c r="E660" s="34"/>
      <c r="F660" s="34"/>
      <c r="G660" s="34"/>
      <c r="H660" s="34"/>
      <c r="I660" s="34"/>
    </row>
    <row r="661" spans="1:9" ht="14.25" customHeight="1" x14ac:dyDescent="0.45">
      <c r="A661" s="34"/>
      <c r="B661" s="34"/>
      <c r="C661" s="34"/>
      <c r="D661" s="34"/>
      <c r="E661" s="34"/>
      <c r="F661" s="34"/>
      <c r="G661" s="34"/>
      <c r="H661" s="34"/>
      <c r="I661" s="34"/>
    </row>
    <row r="662" spans="1:9" ht="14.25" customHeight="1" x14ac:dyDescent="0.45">
      <c r="A662" s="34"/>
      <c r="B662" s="34"/>
      <c r="C662" s="34"/>
      <c r="D662" s="34"/>
      <c r="E662" s="34"/>
      <c r="F662" s="34"/>
      <c r="G662" s="34"/>
      <c r="H662" s="34"/>
      <c r="I662" s="34"/>
    </row>
    <row r="663" spans="1:9" ht="14.25" customHeight="1" x14ac:dyDescent="0.45">
      <c r="A663" s="34"/>
      <c r="B663" s="34"/>
      <c r="C663" s="34"/>
      <c r="D663" s="34"/>
      <c r="E663" s="34"/>
      <c r="F663" s="34"/>
      <c r="G663" s="34"/>
      <c r="H663" s="34"/>
      <c r="I663" s="34"/>
    </row>
    <row r="664" spans="1:9" ht="14.25" customHeight="1" x14ac:dyDescent="0.45">
      <c r="A664" s="34"/>
      <c r="B664" s="34"/>
      <c r="C664" s="34"/>
      <c r="D664" s="34"/>
      <c r="E664" s="34"/>
      <c r="F664" s="34"/>
      <c r="G664" s="34"/>
      <c r="H664" s="34"/>
      <c r="I664" s="34"/>
    </row>
    <row r="665" spans="1:9" ht="14.25" customHeight="1" x14ac:dyDescent="0.45">
      <c r="A665" s="34"/>
      <c r="B665" s="34"/>
      <c r="C665" s="34"/>
      <c r="D665" s="34"/>
      <c r="E665" s="34"/>
      <c r="F665" s="34"/>
      <c r="G665" s="34"/>
      <c r="H665" s="34"/>
      <c r="I665" s="34"/>
    </row>
    <row r="666" spans="1:9" ht="14.25" customHeight="1" x14ac:dyDescent="0.45">
      <c r="A666" s="34"/>
      <c r="B666" s="34"/>
      <c r="C666" s="34"/>
      <c r="D666" s="34"/>
      <c r="E666" s="34"/>
      <c r="F666" s="34"/>
      <c r="G666" s="34"/>
      <c r="H666" s="34"/>
      <c r="I666" s="34"/>
    </row>
    <row r="667" spans="1:9" ht="14.25" customHeight="1" x14ac:dyDescent="0.45">
      <c r="A667" s="34"/>
      <c r="B667" s="34"/>
      <c r="C667" s="34"/>
      <c r="D667" s="34"/>
      <c r="E667" s="34"/>
      <c r="F667" s="34"/>
      <c r="G667" s="34"/>
      <c r="H667" s="34"/>
      <c r="I667" s="34"/>
    </row>
    <row r="668" spans="1:9" ht="14.25" customHeight="1" x14ac:dyDescent="0.45">
      <c r="A668" s="34"/>
      <c r="B668" s="34"/>
      <c r="C668" s="34"/>
      <c r="D668" s="34"/>
      <c r="E668" s="34"/>
      <c r="F668" s="34"/>
      <c r="G668" s="34"/>
      <c r="H668" s="34"/>
      <c r="I668" s="34"/>
    </row>
    <row r="669" spans="1:9" ht="14.25" customHeight="1" x14ac:dyDescent="0.45">
      <c r="A669" s="34"/>
      <c r="B669" s="34"/>
      <c r="C669" s="34"/>
      <c r="D669" s="34"/>
      <c r="E669" s="34"/>
      <c r="F669" s="34"/>
      <c r="G669" s="34"/>
      <c r="H669" s="34"/>
      <c r="I669" s="34"/>
    </row>
    <row r="670" spans="1:9" ht="14.25" customHeight="1" x14ac:dyDescent="0.45">
      <c r="A670" s="34"/>
      <c r="B670" s="34"/>
      <c r="C670" s="34"/>
      <c r="D670" s="34"/>
      <c r="E670" s="34"/>
      <c r="F670" s="34"/>
      <c r="G670" s="34"/>
      <c r="H670" s="34"/>
      <c r="I670" s="34"/>
    </row>
    <row r="671" spans="1:9" ht="14.25" customHeight="1" x14ac:dyDescent="0.45">
      <c r="A671" s="34"/>
      <c r="B671" s="34"/>
      <c r="C671" s="34"/>
      <c r="D671" s="34"/>
      <c r="E671" s="34"/>
      <c r="F671" s="34"/>
      <c r="G671" s="34"/>
      <c r="H671" s="34"/>
      <c r="I671" s="34"/>
    </row>
    <row r="672" spans="1:9" ht="14.25" customHeight="1" x14ac:dyDescent="0.45">
      <c r="A672" s="34"/>
      <c r="B672" s="34"/>
      <c r="C672" s="34"/>
      <c r="D672" s="34"/>
      <c r="E672" s="34"/>
      <c r="F672" s="34"/>
      <c r="G672" s="34"/>
      <c r="H672" s="34"/>
      <c r="I672" s="34"/>
    </row>
    <row r="673" spans="1:9" ht="14.25" customHeight="1" x14ac:dyDescent="0.45">
      <c r="A673" s="34"/>
      <c r="B673" s="34"/>
      <c r="C673" s="34"/>
      <c r="D673" s="34"/>
      <c r="E673" s="34"/>
      <c r="F673" s="34"/>
      <c r="G673" s="34"/>
      <c r="H673" s="34"/>
      <c r="I673" s="34"/>
    </row>
    <row r="674" spans="1:9" ht="14.25" customHeight="1" x14ac:dyDescent="0.45">
      <c r="A674" s="34"/>
      <c r="B674" s="34"/>
      <c r="C674" s="34"/>
      <c r="D674" s="34"/>
      <c r="E674" s="34"/>
      <c r="F674" s="34"/>
      <c r="G674" s="34"/>
      <c r="H674" s="34"/>
      <c r="I674" s="34"/>
    </row>
    <row r="675" spans="1:9" ht="14.25" customHeight="1" x14ac:dyDescent="0.45">
      <c r="A675" s="34"/>
      <c r="B675" s="34"/>
      <c r="C675" s="34"/>
      <c r="D675" s="34"/>
      <c r="E675" s="34"/>
      <c r="F675" s="34"/>
      <c r="G675" s="34"/>
      <c r="H675" s="34"/>
      <c r="I675" s="34"/>
    </row>
    <row r="676" spans="1:9" ht="14.25" customHeight="1" x14ac:dyDescent="0.45">
      <c r="A676" s="34"/>
      <c r="B676" s="34"/>
      <c r="C676" s="34"/>
      <c r="D676" s="34"/>
      <c r="E676" s="34"/>
      <c r="F676" s="34"/>
      <c r="G676" s="34"/>
      <c r="H676" s="34"/>
      <c r="I676" s="34"/>
    </row>
    <row r="677" spans="1:9" ht="14.25" customHeight="1" x14ac:dyDescent="0.45">
      <c r="A677" s="34"/>
      <c r="B677" s="34"/>
      <c r="C677" s="34"/>
      <c r="D677" s="34"/>
      <c r="E677" s="34"/>
      <c r="F677" s="34"/>
      <c r="G677" s="34"/>
      <c r="H677" s="34"/>
      <c r="I677" s="34"/>
    </row>
    <row r="678" spans="1:9" ht="14.25" customHeight="1" x14ac:dyDescent="0.45">
      <c r="A678" s="34"/>
      <c r="B678" s="34"/>
      <c r="C678" s="34"/>
      <c r="D678" s="34"/>
      <c r="E678" s="34"/>
      <c r="F678" s="34"/>
      <c r="G678" s="34"/>
      <c r="H678" s="34"/>
      <c r="I678" s="34"/>
    </row>
    <row r="679" spans="1:9" ht="14.25" customHeight="1" x14ac:dyDescent="0.45">
      <c r="A679" s="34"/>
      <c r="B679" s="34"/>
      <c r="C679" s="34"/>
      <c r="D679" s="34"/>
      <c r="E679" s="34"/>
      <c r="F679" s="34"/>
      <c r="G679" s="34"/>
      <c r="H679" s="34"/>
      <c r="I679" s="34"/>
    </row>
    <row r="680" spans="1:9" ht="14.25" customHeight="1" x14ac:dyDescent="0.45">
      <c r="A680" s="34"/>
      <c r="B680" s="34"/>
      <c r="C680" s="34"/>
      <c r="D680" s="34"/>
      <c r="E680" s="34"/>
      <c r="F680" s="34"/>
      <c r="G680" s="34"/>
      <c r="H680" s="34"/>
      <c r="I680" s="34"/>
    </row>
    <row r="681" spans="1:9" ht="14.25" customHeight="1" x14ac:dyDescent="0.45">
      <c r="A681" s="34"/>
      <c r="B681" s="34"/>
      <c r="C681" s="34"/>
      <c r="D681" s="34"/>
      <c r="E681" s="34"/>
      <c r="F681" s="34"/>
      <c r="G681" s="34"/>
      <c r="H681" s="34"/>
      <c r="I681" s="34"/>
    </row>
    <row r="682" spans="1:9" ht="14.25" customHeight="1" x14ac:dyDescent="0.45">
      <c r="A682" s="34"/>
      <c r="B682" s="34"/>
      <c r="C682" s="34"/>
      <c r="D682" s="34"/>
      <c r="E682" s="34"/>
      <c r="F682" s="34"/>
      <c r="G682" s="34"/>
      <c r="H682" s="34"/>
      <c r="I682" s="34"/>
    </row>
    <row r="683" spans="1:9" ht="14.25" customHeight="1" x14ac:dyDescent="0.45">
      <c r="A683" s="34"/>
      <c r="B683" s="34"/>
      <c r="C683" s="34"/>
      <c r="D683" s="34"/>
      <c r="E683" s="34"/>
      <c r="F683" s="34"/>
      <c r="G683" s="34"/>
      <c r="H683" s="34"/>
      <c r="I683" s="34"/>
    </row>
    <row r="684" spans="1:9" ht="14.25" customHeight="1" x14ac:dyDescent="0.45">
      <c r="A684" s="34"/>
      <c r="B684" s="34"/>
      <c r="C684" s="34"/>
      <c r="D684" s="34"/>
      <c r="E684" s="34"/>
      <c r="F684" s="34"/>
      <c r="G684" s="34"/>
      <c r="H684" s="34"/>
      <c r="I684" s="34"/>
    </row>
    <row r="685" spans="1:9" ht="14.25" customHeight="1" x14ac:dyDescent="0.45">
      <c r="A685" s="34"/>
      <c r="B685" s="34"/>
      <c r="C685" s="34"/>
      <c r="D685" s="34"/>
      <c r="E685" s="34"/>
      <c r="F685" s="34"/>
      <c r="G685" s="34"/>
      <c r="H685" s="34"/>
      <c r="I685" s="34"/>
    </row>
    <row r="686" spans="1:9" ht="14.25" customHeight="1" x14ac:dyDescent="0.45">
      <c r="A686" s="34"/>
      <c r="B686" s="34"/>
      <c r="C686" s="34"/>
      <c r="D686" s="34"/>
      <c r="E686" s="34"/>
      <c r="F686" s="34"/>
      <c r="G686" s="34"/>
      <c r="H686" s="34"/>
      <c r="I686" s="34"/>
    </row>
    <row r="687" spans="1:9" ht="14.25" customHeight="1" x14ac:dyDescent="0.45">
      <c r="A687" s="34"/>
      <c r="B687" s="34"/>
      <c r="C687" s="34"/>
      <c r="D687" s="34"/>
      <c r="E687" s="34"/>
      <c r="F687" s="34"/>
      <c r="G687" s="34"/>
      <c r="H687" s="34"/>
      <c r="I687" s="34"/>
    </row>
    <row r="688" spans="1:9" ht="14.25" customHeight="1" x14ac:dyDescent="0.45">
      <c r="A688" s="34"/>
      <c r="B688" s="34"/>
      <c r="C688" s="34"/>
      <c r="D688" s="34"/>
      <c r="E688" s="34"/>
      <c r="F688" s="34"/>
      <c r="G688" s="34"/>
      <c r="H688" s="34"/>
      <c r="I688" s="34"/>
    </row>
    <row r="689" spans="1:9" ht="14.25" customHeight="1" x14ac:dyDescent="0.45">
      <c r="A689" s="34"/>
      <c r="B689" s="34"/>
      <c r="C689" s="34"/>
      <c r="D689" s="34"/>
      <c r="E689" s="34"/>
      <c r="F689" s="34"/>
      <c r="G689" s="34"/>
      <c r="H689" s="34"/>
      <c r="I689" s="34"/>
    </row>
    <row r="690" spans="1:9" ht="14.25" customHeight="1" x14ac:dyDescent="0.45">
      <c r="A690" s="34"/>
      <c r="B690" s="34"/>
      <c r="C690" s="34"/>
      <c r="D690" s="34"/>
      <c r="E690" s="34"/>
      <c r="F690" s="34"/>
      <c r="G690" s="34"/>
      <c r="H690" s="34"/>
      <c r="I690" s="34"/>
    </row>
    <row r="691" spans="1:9" ht="14.25" customHeight="1" x14ac:dyDescent="0.45">
      <c r="A691" s="34"/>
      <c r="B691" s="34"/>
      <c r="C691" s="34"/>
      <c r="D691" s="34"/>
      <c r="E691" s="34"/>
      <c r="F691" s="34"/>
      <c r="G691" s="34"/>
      <c r="H691" s="34"/>
      <c r="I691" s="34"/>
    </row>
    <row r="692" spans="1:9" ht="14.25" customHeight="1" x14ac:dyDescent="0.45">
      <c r="A692" s="34"/>
      <c r="B692" s="34"/>
      <c r="C692" s="34"/>
      <c r="D692" s="34"/>
      <c r="E692" s="34"/>
      <c r="F692" s="34"/>
      <c r="G692" s="34"/>
      <c r="H692" s="34"/>
      <c r="I692" s="34"/>
    </row>
    <row r="693" spans="1:9" ht="14.25" customHeight="1" x14ac:dyDescent="0.45">
      <c r="A693" s="34"/>
      <c r="B693" s="34"/>
      <c r="C693" s="34"/>
      <c r="D693" s="34"/>
      <c r="E693" s="34"/>
      <c r="F693" s="34"/>
      <c r="G693" s="34"/>
      <c r="H693" s="34"/>
      <c r="I693" s="34"/>
    </row>
    <row r="694" spans="1:9" ht="14.25" customHeight="1" x14ac:dyDescent="0.45">
      <c r="A694" s="34"/>
      <c r="B694" s="34"/>
      <c r="C694" s="34"/>
      <c r="D694" s="34"/>
      <c r="E694" s="34"/>
      <c r="F694" s="34"/>
      <c r="G694" s="34"/>
      <c r="H694" s="34"/>
      <c r="I694" s="34"/>
    </row>
    <row r="695" spans="1:9" ht="14.25" customHeight="1" x14ac:dyDescent="0.45">
      <c r="A695" s="34"/>
      <c r="B695" s="34"/>
      <c r="C695" s="34"/>
      <c r="D695" s="34"/>
      <c r="E695" s="34"/>
      <c r="F695" s="34"/>
      <c r="G695" s="34"/>
      <c r="H695" s="34"/>
      <c r="I695" s="34"/>
    </row>
    <row r="696" spans="1:9" ht="14.25" customHeight="1" x14ac:dyDescent="0.45">
      <c r="A696" s="34"/>
      <c r="B696" s="34"/>
      <c r="C696" s="34"/>
      <c r="D696" s="34"/>
      <c r="E696" s="34"/>
      <c r="F696" s="34"/>
      <c r="G696" s="34"/>
      <c r="H696" s="34"/>
      <c r="I696" s="34"/>
    </row>
    <row r="697" spans="1:9" ht="14.25" customHeight="1" x14ac:dyDescent="0.45">
      <c r="A697" s="34"/>
      <c r="B697" s="34"/>
      <c r="C697" s="34"/>
      <c r="D697" s="34"/>
      <c r="E697" s="34"/>
      <c r="F697" s="34"/>
      <c r="G697" s="34"/>
      <c r="H697" s="34"/>
      <c r="I697" s="34"/>
    </row>
    <row r="698" spans="1:9" ht="14.25" customHeight="1" x14ac:dyDescent="0.45">
      <c r="A698" s="34"/>
      <c r="B698" s="34"/>
      <c r="C698" s="34"/>
      <c r="D698" s="34"/>
      <c r="E698" s="34"/>
      <c r="F698" s="34"/>
      <c r="G698" s="34"/>
      <c r="H698" s="34"/>
      <c r="I698" s="34"/>
    </row>
    <row r="699" spans="1:9" ht="14.25" customHeight="1" x14ac:dyDescent="0.45">
      <c r="A699" s="34"/>
      <c r="B699" s="34"/>
      <c r="C699" s="34"/>
      <c r="D699" s="34"/>
      <c r="E699" s="34"/>
      <c r="F699" s="34"/>
      <c r="G699" s="34"/>
      <c r="H699" s="34"/>
      <c r="I699" s="34"/>
    </row>
    <row r="700" spans="1:9" ht="14.25" customHeight="1" x14ac:dyDescent="0.45">
      <c r="A700" s="34"/>
      <c r="B700" s="34"/>
      <c r="C700" s="34"/>
      <c r="D700" s="34"/>
      <c r="E700" s="34"/>
      <c r="F700" s="34"/>
      <c r="G700" s="34"/>
      <c r="H700" s="34"/>
      <c r="I700" s="34"/>
    </row>
    <row r="701" spans="1:9" ht="14.25" customHeight="1" x14ac:dyDescent="0.45">
      <c r="A701" s="34"/>
      <c r="B701" s="34"/>
      <c r="C701" s="34"/>
      <c r="D701" s="34"/>
      <c r="E701" s="34"/>
      <c r="F701" s="34"/>
      <c r="G701" s="34"/>
      <c r="H701" s="34"/>
      <c r="I701" s="34"/>
    </row>
    <row r="702" spans="1:9" ht="14.25" customHeight="1" x14ac:dyDescent="0.45">
      <c r="A702" s="34"/>
      <c r="B702" s="34"/>
      <c r="C702" s="34"/>
      <c r="D702" s="34"/>
      <c r="E702" s="34"/>
      <c r="F702" s="34"/>
      <c r="G702" s="34"/>
      <c r="H702" s="34"/>
      <c r="I702" s="34"/>
    </row>
    <row r="703" spans="1:9" ht="14.25" customHeight="1" x14ac:dyDescent="0.45">
      <c r="A703" s="34"/>
      <c r="B703" s="34"/>
      <c r="C703" s="34"/>
      <c r="D703" s="34"/>
      <c r="E703" s="34"/>
      <c r="F703" s="34"/>
      <c r="G703" s="34"/>
      <c r="H703" s="34"/>
      <c r="I703" s="34"/>
    </row>
    <row r="704" spans="1:9" ht="14.25" customHeight="1" x14ac:dyDescent="0.45">
      <c r="A704" s="34"/>
      <c r="B704" s="34"/>
      <c r="C704" s="34"/>
      <c r="D704" s="34"/>
      <c r="E704" s="34"/>
      <c r="F704" s="34"/>
      <c r="G704" s="34"/>
      <c r="H704" s="34"/>
      <c r="I704" s="34"/>
    </row>
    <row r="705" spans="1:9" ht="14.25" customHeight="1" x14ac:dyDescent="0.45">
      <c r="A705" s="34"/>
      <c r="B705" s="34"/>
      <c r="C705" s="34"/>
      <c r="D705" s="34"/>
      <c r="E705" s="34"/>
      <c r="F705" s="34"/>
      <c r="G705" s="34"/>
      <c r="H705" s="34"/>
      <c r="I705" s="34"/>
    </row>
    <row r="706" spans="1:9" ht="14.25" customHeight="1" x14ac:dyDescent="0.45">
      <c r="A706" s="34"/>
      <c r="B706" s="34"/>
      <c r="C706" s="34"/>
      <c r="D706" s="34"/>
      <c r="E706" s="34"/>
      <c r="F706" s="34"/>
      <c r="G706" s="34"/>
      <c r="H706" s="34"/>
      <c r="I706" s="34"/>
    </row>
    <row r="707" spans="1:9" ht="14.25" customHeight="1" x14ac:dyDescent="0.45">
      <c r="A707" s="34"/>
      <c r="B707" s="34"/>
      <c r="C707" s="34"/>
      <c r="D707" s="34"/>
      <c r="E707" s="34"/>
      <c r="F707" s="34"/>
      <c r="G707" s="34"/>
      <c r="H707" s="34"/>
      <c r="I707" s="34"/>
    </row>
    <row r="708" spans="1:9" ht="14.25" customHeight="1" x14ac:dyDescent="0.45">
      <c r="A708" s="34"/>
      <c r="B708" s="34"/>
      <c r="C708" s="34"/>
      <c r="D708" s="34"/>
      <c r="E708" s="34"/>
      <c r="F708" s="34"/>
      <c r="G708" s="34"/>
      <c r="H708" s="34"/>
      <c r="I708" s="34"/>
    </row>
    <row r="709" spans="1:9" ht="14.25" customHeight="1" x14ac:dyDescent="0.45">
      <c r="A709" s="34"/>
      <c r="B709" s="34"/>
      <c r="C709" s="34"/>
      <c r="D709" s="34"/>
      <c r="E709" s="34"/>
      <c r="F709" s="34"/>
      <c r="G709" s="34"/>
      <c r="H709" s="34"/>
      <c r="I709" s="34"/>
    </row>
    <row r="710" spans="1:9" ht="14.25" customHeight="1" x14ac:dyDescent="0.45">
      <c r="A710" s="34"/>
      <c r="B710" s="34"/>
      <c r="C710" s="34"/>
      <c r="D710" s="34"/>
      <c r="E710" s="34"/>
      <c r="F710" s="34"/>
      <c r="G710" s="34"/>
      <c r="H710" s="34"/>
      <c r="I710" s="34"/>
    </row>
    <row r="711" spans="1:9" ht="14.25" customHeight="1" x14ac:dyDescent="0.45">
      <c r="A711" s="34"/>
      <c r="B711" s="34"/>
      <c r="C711" s="34"/>
      <c r="D711" s="34"/>
      <c r="E711" s="34"/>
      <c r="F711" s="34"/>
      <c r="G711" s="34"/>
      <c r="H711" s="34"/>
      <c r="I711" s="34"/>
    </row>
    <row r="712" spans="1:9" ht="14.25" customHeight="1" x14ac:dyDescent="0.45">
      <c r="A712" s="34"/>
      <c r="B712" s="34"/>
      <c r="C712" s="34"/>
      <c r="D712" s="34"/>
      <c r="E712" s="34"/>
      <c r="F712" s="34"/>
      <c r="G712" s="34"/>
      <c r="H712" s="34"/>
      <c r="I712" s="34"/>
    </row>
    <row r="713" spans="1:9" ht="14.25" customHeight="1" x14ac:dyDescent="0.45">
      <c r="A713" s="34"/>
      <c r="B713" s="34"/>
      <c r="C713" s="34"/>
      <c r="D713" s="34"/>
      <c r="E713" s="34"/>
      <c r="F713" s="34"/>
      <c r="G713" s="34"/>
      <c r="H713" s="34"/>
      <c r="I713" s="34"/>
    </row>
    <row r="714" spans="1:9" ht="14.25" customHeight="1" x14ac:dyDescent="0.45">
      <c r="A714" s="34"/>
      <c r="B714" s="34"/>
      <c r="C714" s="34"/>
      <c r="D714" s="34"/>
      <c r="E714" s="34"/>
      <c r="F714" s="34"/>
      <c r="G714" s="34"/>
      <c r="H714" s="34"/>
      <c r="I714" s="34"/>
    </row>
    <row r="715" spans="1:9" ht="14.25" customHeight="1" x14ac:dyDescent="0.45">
      <c r="A715" s="34"/>
      <c r="B715" s="34"/>
      <c r="C715" s="34"/>
      <c r="D715" s="34"/>
      <c r="E715" s="34"/>
      <c r="F715" s="34"/>
      <c r="G715" s="34"/>
      <c r="H715" s="34"/>
      <c r="I715" s="34"/>
    </row>
    <row r="716" spans="1:9" ht="14.25" customHeight="1" x14ac:dyDescent="0.45">
      <c r="A716" s="34"/>
      <c r="B716" s="34"/>
      <c r="C716" s="34"/>
      <c r="D716" s="34"/>
      <c r="E716" s="34"/>
      <c r="F716" s="34"/>
      <c r="G716" s="34"/>
      <c r="H716" s="34"/>
      <c r="I716" s="34"/>
    </row>
    <row r="717" spans="1:9" ht="14.25" customHeight="1" x14ac:dyDescent="0.45">
      <c r="A717" s="34"/>
      <c r="B717" s="34"/>
      <c r="C717" s="34"/>
      <c r="D717" s="34"/>
      <c r="E717" s="34"/>
      <c r="F717" s="34"/>
      <c r="G717" s="34"/>
      <c r="H717" s="34"/>
      <c r="I717" s="34"/>
    </row>
    <row r="718" spans="1:9" ht="14.25" customHeight="1" x14ac:dyDescent="0.45">
      <c r="A718" s="34"/>
      <c r="B718" s="34"/>
      <c r="C718" s="34"/>
      <c r="D718" s="34"/>
      <c r="E718" s="34"/>
      <c r="F718" s="34"/>
      <c r="G718" s="34"/>
      <c r="H718" s="34"/>
      <c r="I718" s="34"/>
    </row>
    <row r="719" spans="1:9" ht="14.25" customHeight="1" x14ac:dyDescent="0.45">
      <c r="A719" s="34"/>
      <c r="B719" s="34"/>
      <c r="C719" s="34"/>
      <c r="D719" s="34"/>
      <c r="E719" s="34"/>
      <c r="F719" s="34"/>
      <c r="G719" s="34"/>
      <c r="H719" s="34"/>
      <c r="I719" s="34"/>
    </row>
    <row r="720" spans="1:9" ht="14.25" customHeight="1" x14ac:dyDescent="0.45">
      <c r="A720" s="34"/>
      <c r="B720" s="34"/>
      <c r="C720" s="34"/>
      <c r="D720" s="34"/>
      <c r="E720" s="34"/>
      <c r="F720" s="34"/>
      <c r="G720" s="34"/>
      <c r="H720" s="34"/>
      <c r="I720" s="34"/>
    </row>
    <row r="721" spans="1:9" ht="14.25" customHeight="1" x14ac:dyDescent="0.45">
      <c r="A721" s="34"/>
      <c r="B721" s="34"/>
      <c r="C721" s="34"/>
      <c r="D721" s="34"/>
      <c r="E721" s="34"/>
      <c r="F721" s="34"/>
      <c r="G721" s="34"/>
      <c r="H721" s="34"/>
      <c r="I721" s="34"/>
    </row>
    <row r="722" spans="1:9" ht="14.25" customHeight="1" x14ac:dyDescent="0.45">
      <c r="A722" s="34"/>
      <c r="B722" s="34"/>
      <c r="C722" s="34"/>
      <c r="D722" s="34"/>
      <c r="E722" s="34"/>
      <c r="F722" s="34"/>
      <c r="G722" s="34"/>
      <c r="H722" s="34"/>
      <c r="I722" s="34"/>
    </row>
    <row r="723" spans="1:9" ht="14.25" customHeight="1" x14ac:dyDescent="0.45">
      <c r="A723" s="34"/>
      <c r="B723" s="34"/>
      <c r="C723" s="34"/>
      <c r="D723" s="34"/>
      <c r="E723" s="34"/>
      <c r="F723" s="34"/>
      <c r="G723" s="34"/>
      <c r="H723" s="34"/>
      <c r="I723" s="34"/>
    </row>
    <row r="724" spans="1:9" ht="14.25" customHeight="1" x14ac:dyDescent="0.45">
      <c r="A724" s="34"/>
      <c r="B724" s="34"/>
      <c r="C724" s="34"/>
      <c r="D724" s="34"/>
      <c r="E724" s="34"/>
      <c r="F724" s="34"/>
      <c r="G724" s="34"/>
      <c r="H724" s="34"/>
      <c r="I724" s="34"/>
    </row>
    <row r="725" spans="1:9" ht="14.25" customHeight="1" x14ac:dyDescent="0.45">
      <c r="A725" s="34"/>
      <c r="B725" s="34"/>
      <c r="C725" s="34"/>
      <c r="D725" s="34"/>
      <c r="E725" s="34"/>
      <c r="F725" s="34"/>
      <c r="G725" s="34"/>
      <c r="H725" s="34"/>
      <c r="I725" s="34"/>
    </row>
    <row r="726" spans="1:9" ht="14.25" customHeight="1" x14ac:dyDescent="0.45">
      <c r="A726" s="34"/>
      <c r="B726" s="34"/>
      <c r="C726" s="34"/>
      <c r="D726" s="34"/>
      <c r="E726" s="34"/>
      <c r="F726" s="34"/>
      <c r="G726" s="34"/>
      <c r="H726" s="34"/>
      <c r="I726" s="34"/>
    </row>
    <row r="727" spans="1:9" ht="14.25" customHeight="1" x14ac:dyDescent="0.45">
      <c r="A727" s="34"/>
      <c r="B727" s="34"/>
      <c r="C727" s="34"/>
      <c r="D727" s="34"/>
      <c r="E727" s="34"/>
      <c r="F727" s="34"/>
      <c r="G727" s="34"/>
      <c r="H727" s="34"/>
      <c r="I727" s="34"/>
    </row>
    <row r="728" spans="1:9" ht="14.25" customHeight="1" x14ac:dyDescent="0.45">
      <c r="A728" s="34"/>
      <c r="B728" s="34"/>
      <c r="C728" s="34"/>
      <c r="D728" s="34"/>
      <c r="E728" s="34"/>
      <c r="F728" s="34"/>
      <c r="G728" s="34"/>
      <c r="H728" s="34"/>
      <c r="I728" s="34"/>
    </row>
    <row r="729" spans="1:9" ht="14.25" customHeight="1" x14ac:dyDescent="0.45">
      <c r="A729" s="34"/>
      <c r="B729" s="34"/>
      <c r="C729" s="34"/>
      <c r="D729" s="34"/>
      <c r="E729" s="34"/>
      <c r="F729" s="34"/>
      <c r="G729" s="34"/>
      <c r="H729" s="34"/>
      <c r="I729" s="34"/>
    </row>
    <row r="730" spans="1:9" ht="14.25" customHeight="1" x14ac:dyDescent="0.45">
      <c r="A730" s="34"/>
      <c r="B730" s="34"/>
      <c r="C730" s="34"/>
      <c r="D730" s="34"/>
      <c r="E730" s="34"/>
      <c r="F730" s="34"/>
      <c r="G730" s="34"/>
      <c r="H730" s="34"/>
      <c r="I730" s="34"/>
    </row>
    <row r="731" spans="1:9" ht="14.25" customHeight="1" x14ac:dyDescent="0.45">
      <c r="A731" s="34"/>
      <c r="B731" s="34"/>
      <c r="C731" s="34"/>
      <c r="D731" s="34"/>
      <c r="E731" s="34"/>
      <c r="F731" s="34"/>
      <c r="G731" s="34"/>
      <c r="H731" s="34"/>
      <c r="I731" s="34"/>
    </row>
    <row r="732" spans="1:9" ht="14.25" customHeight="1" x14ac:dyDescent="0.45">
      <c r="A732" s="34"/>
      <c r="B732" s="34"/>
      <c r="C732" s="34"/>
      <c r="D732" s="34"/>
      <c r="E732" s="34"/>
      <c r="F732" s="34"/>
      <c r="G732" s="34"/>
      <c r="H732" s="34"/>
      <c r="I732" s="34"/>
    </row>
    <row r="733" spans="1:9" ht="14.25" customHeight="1" x14ac:dyDescent="0.45">
      <c r="A733" s="34"/>
      <c r="B733" s="34"/>
      <c r="C733" s="34"/>
      <c r="D733" s="34"/>
      <c r="E733" s="34"/>
      <c r="F733" s="34"/>
      <c r="G733" s="34"/>
      <c r="H733" s="34"/>
      <c r="I733" s="34"/>
    </row>
    <row r="734" spans="1:9" ht="14.25" customHeight="1" x14ac:dyDescent="0.45">
      <c r="A734" s="34"/>
      <c r="B734" s="34"/>
      <c r="C734" s="34"/>
      <c r="D734" s="34"/>
      <c r="E734" s="34"/>
      <c r="F734" s="34"/>
      <c r="G734" s="34"/>
      <c r="H734" s="34"/>
      <c r="I734" s="34"/>
    </row>
    <row r="735" spans="1:9" ht="14.25" customHeight="1" x14ac:dyDescent="0.45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9" ht="14.25" customHeight="1" x14ac:dyDescent="0.45">
      <c r="A736" s="34"/>
      <c r="B736" s="34"/>
      <c r="C736" s="34"/>
      <c r="D736" s="34"/>
      <c r="E736" s="34"/>
      <c r="F736" s="34"/>
      <c r="G736" s="34"/>
      <c r="H736" s="34"/>
      <c r="I736" s="34"/>
    </row>
    <row r="737" spans="1:9" ht="14.25" customHeight="1" x14ac:dyDescent="0.45">
      <c r="A737" s="34"/>
      <c r="B737" s="34"/>
      <c r="C737" s="34"/>
      <c r="D737" s="34"/>
      <c r="E737" s="34"/>
      <c r="F737" s="34"/>
      <c r="G737" s="34"/>
      <c r="H737" s="34"/>
      <c r="I737" s="34"/>
    </row>
    <row r="738" spans="1:9" ht="14.25" customHeight="1" x14ac:dyDescent="0.45">
      <c r="A738" s="34"/>
      <c r="B738" s="34"/>
      <c r="C738" s="34"/>
      <c r="D738" s="34"/>
      <c r="E738" s="34"/>
      <c r="F738" s="34"/>
      <c r="G738" s="34"/>
      <c r="H738" s="34"/>
      <c r="I738" s="34"/>
    </row>
    <row r="739" spans="1:9" ht="14.25" customHeight="1" x14ac:dyDescent="0.45">
      <c r="A739" s="34"/>
      <c r="B739" s="34"/>
      <c r="C739" s="34"/>
      <c r="D739" s="34"/>
      <c r="E739" s="34"/>
      <c r="F739" s="34"/>
      <c r="G739" s="34"/>
      <c r="H739" s="34"/>
      <c r="I739" s="34"/>
    </row>
    <row r="740" spans="1:9" ht="14.25" customHeight="1" x14ac:dyDescent="0.45">
      <c r="A740" s="34"/>
      <c r="B740" s="34"/>
      <c r="C740" s="34"/>
      <c r="D740" s="34"/>
      <c r="E740" s="34"/>
      <c r="F740" s="34"/>
      <c r="G740" s="34"/>
      <c r="H740" s="34"/>
      <c r="I740" s="34"/>
    </row>
    <row r="741" spans="1:9" ht="14.25" customHeight="1" x14ac:dyDescent="0.45">
      <c r="A741" s="34"/>
      <c r="B741" s="34"/>
      <c r="C741" s="34"/>
      <c r="D741" s="34"/>
      <c r="E741" s="34"/>
      <c r="F741" s="34"/>
      <c r="G741" s="34"/>
      <c r="H741" s="34"/>
      <c r="I741" s="34"/>
    </row>
    <row r="742" spans="1:9" ht="14.25" customHeight="1" x14ac:dyDescent="0.45">
      <c r="A742" s="34"/>
      <c r="B742" s="34"/>
      <c r="C742" s="34"/>
      <c r="D742" s="34"/>
      <c r="E742" s="34"/>
      <c r="F742" s="34"/>
      <c r="G742" s="34"/>
      <c r="H742" s="34"/>
      <c r="I742" s="34"/>
    </row>
    <row r="743" spans="1:9" ht="14.25" customHeight="1" x14ac:dyDescent="0.45">
      <c r="A743" s="34"/>
      <c r="B743" s="34"/>
      <c r="C743" s="34"/>
      <c r="D743" s="34"/>
      <c r="E743" s="34"/>
      <c r="F743" s="34"/>
      <c r="G743" s="34"/>
      <c r="H743" s="34"/>
      <c r="I743" s="34"/>
    </row>
    <row r="744" spans="1:9" ht="14.25" customHeight="1" x14ac:dyDescent="0.45">
      <c r="A744" s="34"/>
      <c r="B744" s="34"/>
      <c r="C744" s="34"/>
      <c r="D744" s="34"/>
      <c r="E744" s="34"/>
      <c r="F744" s="34"/>
      <c r="G744" s="34"/>
      <c r="H744" s="34"/>
      <c r="I744" s="34"/>
    </row>
    <row r="745" spans="1:9" ht="14.25" customHeight="1" x14ac:dyDescent="0.45">
      <c r="A745" s="34"/>
      <c r="B745" s="34"/>
      <c r="C745" s="34"/>
      <c r="D745" s="34"/>
      <c r="E745" s="34"/>
      <c r="F745" s="34"/>
      <c r="G745" s="34"/>
      <c r="H745" s="34"/>
      <c r="I745" s="34"/>
    </row>
    <row r="746" spans="1:9" ht="14.25" customHeight="1" x14ac:dyDescent="0.45">
      <c r="A746" s="34"/>
      <c r="B746" s="34"/>
      <c r="C746" s="34"/>
      <c r="D746" s="34"/>
      <c r="E746" s="34"/>
      <c r="F746" s="34"/>
      <c r="G746" s="34"/>
      <c r="H746" s="34"/>
      <c r="I746" s="34"/>
    </row>
    <row r="747" spans="1:9" ht="14.25" customHeight="1" x14ac:dyDescent="0.45">
      <c r="A747" s="34"/>
      <c r="B747" s="34"/>
      <c r="C747" s="34"/>
      <c r="D747" s="34"/>
      <c r="E747" s="34"/>
      <c r="F747" s="34"/>
      <c r="G747" s="34"/>
      <c r="H747" s="34"/>
      <c r="I747" s="34"/>
    </row>
    <row r="748" spans="1:9" ht="14.25" customHeight="1" x14ac:dyDescent="0.45">
      <c r="A748" s="34"/>
      <c r="B748" s="34"/>
      <c r="C748" s="34"/>
      <c r="D748" s="34"/>
      <c r="E748" s="34"/>
      <c r="F748" s="34"/>
      <c r="G748" s="34"/>
      <c r="H748" s="34"/>
      <c r="I748" s="34"/>
    </row>
    <row r="749" spans="1:9" ht="14.25" customHeight="1" x14ac:dyDescent="0.45">
      <c r="A749" s="34"/>
      <c r="B749" s="34"/>
      <c r="C749" s="34"/>
      <c r="D749" s="34"/>
      <c r="E749" s="34"/>
      <c r="F749" s="34"/>
      <c r="G749" s="34"/>
      <c r="H749" s="34"/>
      <c r="I749" s="34"/>
    </row>
    <row r="750" spans="1:9" ht="14.25" customHeight="1" x14ac:dyDescent="0.45">
      <c r="A750" s="34"/>
      <c r="B750" s="34"/>
      <c r="C750" s="34"/>
      <c r="D750" s="34"/>
      <c r="E750" s="34"/>
      <c r="F750" s="34"/>
      <c r="G750" s="34"/>
      <c r="H750" s="34"/>
      <c r="I750" s="34"/>
    </row>
    <row r="751" spans="1:9" ht="14.25" customHeight="1" x14ac:dyDescent="0.45">
      <c r="A751" s="34"/>
      <c r="B751" s="34"/>
      <c r="C751" s="34"/>
      <c r="D751" s="34"/>
      <c r="E751" s="34"/>
      <c r="F751" s="34"/>
      <c r="G751" s="34"/>
      <c r="H751" s="34"/>
      <c r="I751" s="34"/>
    </row>
    <row r="752" spans="1:9" ht="14.25" customHeight="1" x14ac:dyDescent="0.45">
      <c r="A752" s="34"/>
      <c r="B752" s="34"/>
      <c r="C752" s="34"/>
      <c r="D752" s="34"/>
      <c r="E752" s="34"/>
      <c r="F752" s="34"/>
      <c r="G752" s="34"/>
      <c r="H752" s="34"/>
      <c r="I752" s="34"/>
    </row>
    <row r="753" spans="1:9" ht="14.25" customHeight="1" x14ac:dyDescent="0.45">
      <c r="A753" s="34"/>
      <c r="B753" s="34"/>
      <c r="C753" s="34"/>
      <c r="D753" s="34"/>
      <c r="E753" s="34"/>
      <c r="F753" s="34"/>
      <c r="G753" s="34"/>
      <c r="H753" s="34"/>
      <c r="I753" s="34"/>
    </row>
    <row r="754" spans="1:9" ht="14.25" customHeight="1" x14ac:dyDescent="0.45">
      <c r="A754" s="34"/>
      <c r="B754" s="34"/>
      <c r="C754" s="34"/>
      <c r="D754" s="34"/>
      <c r="E754" s="34"/>
      <c r="F754" s="34"/>
      <c r="G754" s="34"/>
      <c r="H754" s="34"/>
      <c r="I754" s="34"/>
    </row>
    <row r="755" spans="1:9" ht="14.25" customHeight="1" x14ac:dyDescent="0.45">
      <c r="A755" s="34"/>
      <c r="B755" s="34"/>
      <c r="C755" s="34"/>
      <c r="D755" s="34"/>
      <c r="E755" s="34"/>
      <c r="F755" s="34"/>
      <c r="G755" s="34"/>
      <c r="H755" s="34"/>
      <c r="I755" s="34"/>
    </row>
    <row r="756" spans="1:9" ht="14.25" customHeight="1" x14ac:dyDescent="0.45">
      <c r="A756" s="34"/>
      <c r="B756" s="34"/>
      <c r="C756" s="34"/>
      <c r="D756" s="34"/>
      <c r="E756" s="34"/>
      <c r="F756" s="34"/>
      <c r="G756" s="34"/>
      <c r="H756" s="34"/>
      <c r="I756" s="34"/>
    </row>
    <row r="757" spans="1:9" ht="14.25" customHeight="1" x14ac:dyDescent="0.45">
      <c r="A757" s="34"/>
      <c r="B757" s="34"/>
      <c r="C757" s="34"/>
      <c r="D757" s="34"/>
      <c r="E757" s="34"/>
      <c r="F757" s="34"/>
      <c r="G757" s="34"/>
      <c r="H757" s="34"/>
      <c r="I757" s="34"/>
    </row>
    <row r="758" spans="1:9" ht="14.25" customHeight="1" x14ac:dyDescent="0.45">
      <c r="A758" s="34"/>
      <c r="B758" s="34"/>
      <c r="C758" s="34"/>
      <c r="D758" s="34"/>
      <c r="E758" s="34"/>
      <c r="F758" s="34"/>
      <c r="G758" s="34"/>
      <c r="H758" s="34"/>
      <c r="I758" s="34"/>
    </row>
    <row r="759" spans="1:9" ht="14.25" customHeight="1" x14ac:dyDescent="0.45">
      <c r="A759" s="34"/>
      <c r="B759" s="34"/>
      <c r="C759" s="34"/>
      <c r="D759" s="34"/>
      <c r="E759" s="34"/>
      <c r="F759" s="34"/>
      <c r="G759" s="34"/>
      <c r="H759" s="34"/>
      <c r="I759" s="34"/>
    </row>
    <row r="760" spans="1:9" ht="14.25" customHeight="1" x14ac:dyDescent="0.45">
      <c r="A760" s="34"/>
      <c r="B760" s="34"/>
      <c r="C760" s="34"/>
      <c r="D760" s="34"/>
      <c r="E760" s="34"/>
      <c r="F760" s="34"/>
      <c r="G760" s="34"/>
      <c r="H760" s="34"/>
      <c r="I760" s="34"/>
    </row>
    <row r="761" spans="1:9" ht="14.25" customHeight="1" x14ac:dyDescent="0.45">
      <c r="A761" s="34"/>
      <c r="B761" s="34"/>
      <c r="C761" s="34"/>
      <c r="D761" s="34"/>
      <c r="E761" s="34"/>
      <c r="F761" s="34"/>
      <c r="G761" s="34"/>
      <c r="H761" s="34"/>
      <c r="I761" s="34"/>
    </row>
    <row r="762" spans="1:9" ht="14.25" customHeight="1" x14ac:dyDescent="0.45">
      <c r="A762" s="34"/>
      <c r="B762" s="34"/>
      <c r="C762" s="34"/>
      <c r="D762" s="34"/>
      <c r="E762" s="34"/>
      <c r="F762" s="34"/>
      <c r="G762" s="34"/>
      <c r="H762" s="34"/>
      <c r="I762" s="34"/>
    </row>
    <row r="763" spans="1:9" ht="14.25" customHeight="1" x14ac:dyDescent="0.45">
      <c r="A763" s="34"/>
      <c r="B763" s="34"/>
      <c r="C763" s="34"/>
      <c r="D763" s="34"/>
      <c r="E763" s="34"/>
      <c r="F763" s="34"/>
      <c r="G763" s="34"/>
      <c r="H763" s="34"/>
      <c r="I763" s="34"/>
    </row>
    <row r="764" spans="1:9" ht="14.25" customHeight="1" x14ac:dyDescent="0.45">
      <c r="A764" s="34"/>
      <c r="B764" s="34"/>
      <c r="C764" s="34"/>
      <c r="D764" s="34"/>
      <c r="E764" s="34"/>
      <c r="F764" s="34"/>
      <c r="G764" s="34"/>
      <c r="H764" s="34"/>
      <c r="I764" s="34"/>
    </row>
    <row r="765" spans="1:9" ht="14.25" customHeight="1" x14ac:dyDescent="0.45">
      <c r="A765" s="34"/>
      <c r="B765" s="34"/>
      <c r="C765" s="34"/>
      <c r="D765" s="34"/>
      <c r="E765" s="34"/>
      <c r="F765" s="34"/>
      <c r="G765" s="34"/>
      <c r="H765" s="34"/>
      <c r="I765" s="34"/>
    </row>
    <row r="766" spans="1:9" ht="14.25" customHeight="1" x14ac:dyDescent="0.45">
      <c r="A766" s="34"/>
      <c r="B766" s="34"/>
      <c r="C766" s="34"/>
      <c r="D766" s="34"/>
      <c r="E766" s="34"/>
      <c r="F766" s="34"/>
      <c r="G766" s="34"/>
      <c r="H766" s="34"/>
      <c r="I766" s="34"/>
    </row>
    <row r="767" spans="1:9" ht="14.25" customHeight="1" x14ac:dyDescent="0.45">
      <c r="A767" s="34"/>
      <c r="B767" s="34"/>
      <c r="C767" s="34"/>
      <c r="D767" s="34"/>
      <c r="E767" s="34"/>
      <c r="F767" s="34"/>
      <c r="G767" s="34"/>
      <c r="H767" s="34"/>
      <c r="I767" s="34"/>
    </row>
    <row r="768" spans="1:9" ht="14.25" customHeight="1" x14ac:dyDescent="0.45">
      <c r="A768" s="34"/>
      <c r="B768" s="34"/>
      <c r="C768" s="34"/>
      <c r="D768" s="34"/>
      <c r="E768" s="34"/>
      <c r="F768" s="34"/>
      <c r="G768" s="34"/>
      <c r="H768" s="34"/>
      <c r="I768" s="34"/>
    </row>
    <row r="769" spans="1:9" ht="14.25" customHeight="1" x14ac:dyDescent="0.45">
      <c r="A769" s="34"/>
      <c r="B769" s="34"/>
      <c r="C769" s="34"/>
      <c r="D769" s="34"/>
      <c r="E769" s="34"/>
      <c r="F769" s="34"/>
      <c r="G769" s="34"/>
      <c r="H769" s="34"/>
      <c r="I769" s="34"/>
    </row>
    <row r="770" spans="1:9" ht="14.25" customHeight="1" x14ac:dyDescent="0.45">
      <c r="A770" s="34"/>
      <c r="B770" s="34"/>
      <c r="C770" s="34"/>
      <c r="D770" s="34"/>
      <c r="E770" s="34"/>
      <c r="F770" s="34"/>
      <c r="G770" s="34"/>
      <c r="H770" s="34"/>
      <c r="I770" s="34"/>
    </row>
    <row r="771" spans="1:9" ht="14.25" customHeight="1" x14ac:dyDescent="0.45">
      <c r="A771" s="34"/>
      <c r="B771" s="34"/>
      <c r="C771" s="34"/>
      <c r="D771" s="34"/>
      <c r="E771" s="34"/>
      <c r="F771" s="34"/>
      <c r="G771" s="34"/>
      <c r="H771" s="34"/>
      <c r="I771" s="34"/>
    </row>
    <row r="772" spans="1:9" ht="14.25" customHeight="1" x14ac:dyDescent="0.45">
      <c r="A772" s="34"/>
      <c r="B772" s="34"/>
      <c r="C772" s="34"/>
      <c r="D772" s="34"/>
      <c r="E772" s="34"/>
      <c r="F772" s="34"/>
      <c r="G772" s="34"/>
      <c r="H772" s="34"/>
      <c r="I772" s="34"/>
    </row>
    <row r="773" spans="1:9" ht="14.25" customHeight="1" x14ac:dyDescent="0.45">
      <c r="A773" s="34"/>
      <c r="B773" s="34"/>
      <c r="C773" s="34"/>
      <c r="D773" s="34"/>
      <c r="E773" s="34"/>
      <c r="F773" s="34"/>
      <c r="G773" s="34"/>
      <c r="H773" s="34"/>
      <c r="I773" s="34"/>
    </row>
    <row r="774" spans="1:9" ht="14.25" customHeight="1" x14ac:dyDescent="0.45">
      <c r="A774" s="34"/>
      <c r="B774" s="34"/>
      <c r="C774" s="34"/>
      <c r="D774" s="34"/>
      <c r="E774" s="34"/>
      <c r="F774" s="34"/>
      <c r="G774" s="34"/>
      <c r="H774" s="34"/>
      <c r="I774" s="34"/>
    </row>
    <row r="775" spans="1:9" ht="14.25" customHeight="1" x14ac:dyDescent="0.45">
      <c r="A775" s="34"/>
      <c r="B775" s="34"/>
      <c r="C775" s="34"/>
      <c r="D775" s="34"/>
      <c r="E775" s="34"/>
      <c r="F775" s="34"/>
      <c r="G775" s="34"/>
      <c r="H775" s="34"/>
      <c r="I775" s="34"/>
    </row>
    <row r="776" spans="1:9" ht="14.25" customHeight="1" x14ac:dyDescent="0.45">
      <c r="A776" s="34"/>
      <c r="B776" s="34"/>
      <c r="C776" s="34"/>
      <c r="D776" s="34"/>
      <c r="E776" s="34"/>
      <c r="F776" s="34"/>
      <c r="G776" s="34"/>
      <c r="H776" s="34"/>
      <c r="I776" s="34"/>
    </row>
    <row r="777" spans="1:9" ht="14.25" customHeight="1" x14ac:dyDescent="0.45">
      <c r="A777" s="34"/>
      <c r="B777" s="34"/>
      <c r="C777" s="34"/>
      <c r="D777" s="34"/>
      <c r="E777" s="34"/>
      <c r="F777" s="34"/>
      <c r="G777" s="34"/>
      <c r="H777" s="34"/>
      <c r="I777" s="34"/>
    </row>
    <row r="778" spans="1:9" ht="14.25" customHeight="1" x14ac:dyDescent="0.45">
      <c r="A778" s="34"/>
      <c r="B778" s="34"/>
      <c r="C778" s="34"/>
      <c r="D778" s="34"/>
      <c r="E778" s="34"/>
      <c r="F778" s="34"/>
      <c r="G778" s="34"/>
      <c r="H778" s="34"/>
      <c r="I778" s="34"/>
    </row>
    <row r="779" spans="1:9" ht="14.25" customHeight="1" x14ac:dyDescent="0.45">
      <c r="A779" s="34"/>
      <c r="B779" s="34"/>
      <c r="C779" s="34"/>
      <c r="D779" s="34"/>
      <c r="E779" s="34"/>
      <c r="F779" s="34"/>
      <c r="G779" s="34"/>
      <c r="H779" s="34"/>
      <c r="I779" s="34"/>
    </row>
    <row r="780" spans="1:9" ht="14.25" customHeight="1" x14ac:dyDescent="0.45">
      <c r="A780" s="34"/>
      <c r="B780" s="34"/>
      <c r="C780" s="34"/>
      <c r="D780" s="34"/>
      <c r="E780" s="34"/>
      <c r="F780" s="34"/>
      <c r="G780" s="34"/>
      <c r="H780" s="34"/>
      <c r="I780" s="34"/>
    </row>
    <row r="781" spans="1:9" ht="14.25" customHeight="1" x14ac:dyDescent="0.45">
      <c r="A781" s="34"/>
      <c r="B781" s="34"/>
      <c r="C781" s="34"/>
      <c r="D781" s="34"/>
      <c r="E781" s="34"/>
      <c r="F781" s="34"/>
      <c r="G781" s="34"/>
      <c r="H781" s="34"/>
      <c r="I781" s="34"/>
    </row>
    <row r="782" spans="1:9" ht="14.25" customHeight="1" x14ac:dyDescent="0.45">
      <c r="A782" s="34"/>
      <c r="B782" s="34"/>
      <c r="C782" s="34"/>
      <c r="D782" s="34"/>
      <c r="E782" s="34"/>
      <c r="F782" s="34"/>
      <c r="G782" s="34"/>
      <c r="H782" s="34"/>
      <c r="I782" s="34"/>
    </row>
    <row r="783" spans="1:9" ht="14.25" customHeight="1" x14ac:dyDescent="0.45">
      <c r="A783" s="34"/>
      <c r="B783" s="34"/>
      <c r="C783" s="34"/>
      <c r="D783" s="34"/>
      <c r="E783" s="34"/>
      <c r="F783" s="34"/>
      <c r="G783" s="34"/>
      <c r="H783" s="34"/>
      <c r="I783" s="34"/>
    </row>
    <row r="784" spans="1:9" ht="14.25" customHeight="1" x14ac:dyDescent="0.45">
      <c r="A784" s="34"/>
      <c r="B784" s="34"/>
      <c r="C784" s="34"/>
      <c r="D784" s="34"/>
      <c r="E784" s="34"/>
      <c r="F784" s="34"/>
      <c r="G784" s="34"/>
      <c r="H784" s="34"/>
      <c r="I784" s="34"/>
    </row>
    <row r="785" spans="1:9" ht="14.25" customHeight="1" x14ac:dyDescent="0.45">
      <c r="A785" s="34"/>
      <c r="B785" s="34"/>
      <c r="C785" s="34"/>
      <c r="D785" s="34"/>
      <c r="E785" s="34"/>
      <c r="F785" s="34"/>
      <c r="G785" s="34"/>
      <c r="H785" s="34"/>
      <c r="I785" s="34"/>
    </row>
    <row r="786" spans="1:9" ht="14.25" customHeight="1" x14ac:dyDescent="0.45">
      <c r="A786" s="34"/>
      <c r="B786" s="34"/>
      <c r="C786" s="34"/>
      <c r="D786" s="34"/>
      <c r="E786" s="34"/>
      <c r="F786" s="34"/>
      <c r="G786" s="34"/>
      <c r="H786" s="34"/>
      <c r="I786" s="34"/>
    </row>
    <row r="787" spans="1:9" ht="14.25" customHeight="1" x14ac:dyDescent="0.45">
      <c r="A787" s="34"/>
      <c r="B787" s="34"/>
      <c r="C787" s="34"/>
      <c r="D787" s="34"/>
      <c r="E787" s="34"/>
      <c r="F787" s="34"/>
      <c r="G787" s="34"/>
      <c r="H787" s="34"/>
      <c r="I787" s="34"/>
    </row>
    <row r="788" spans="1:9" ht="14.25" customHeight="1" x14ac:dyDescent="0.45">
      <c r="A788" s="34"/>
      <c r="B788" s="34"/>
      <c r="C788" s="34"/>
      <c r="D788" s="34"/>
      <c r="E788" s="34"/>
      <c r="F788" s="34"/>
      <c r="G788" s="34"/>
      <c r="H788" s="34"/>
      <c r="I788" s="34"/>
    </row>
    <row r="789" spans="1:9" ht="14.25" customHeight="1" x14ac:dyDescent="0.45">
      <c r="A789" s="34"/>
      <c r="B789" s="34"/>
      <c r="C789" s="34"/>
      <c r="D789" s="34"/>
      <c r="E789" s="34"/>
      <c r="F789" s="34"/>
      <c r="G789" s="34"/>
      <c r="H789" s="34"/>
      <c r="I789" s="34"/>
    </row>
    <row r="790" spans="1:9" ht="14.25" customHeight="1" x14ac:dyDescent="0.45">
      <c r="A790" s="34"/>
      <c r="B790" s="34"/>
      <c r="C790" s="34"/>
      <c r="D790" s="34"/>
      <c r="E790" s="34"/>
      <c r="F790" s="34"/>
      <c r="G790" s="34"/>
      <c r="H790" s="34"/>
      <c r="I790" s="34"/>
    </row>
    <row r="791" spans="1:9" ht="14.25" customHeight="1" x14ac:dyDescent="0.45">
      <c r="A791" s="34"/>
      <c r="B791" s="34"/>
      <c r="C791" s="34"/>
      <c r="D791" s="34"/>
      <c r="E791" s="34"/>
      <c r="F791" s="34"/>
      <c r="G791" s="34"/>
      <c r="H791" s="34"/>
      <c r="I791" s="34"/>
    </row>
    <row r="792" spans="1:9" ht="14.25" customHeight="1" x14ac:dyDescent="0.45">
      <c r="A792" s="34"/>
      <c r="B792" s="34"/>
      <c r="C792" s="34"/>
      <c r="D792" s="34"/>
      <c r="E792" s="34"/>
      <c r="F792" s="34"/>
      <c r="G792" s="34"/>
      <c r="H792" s="34"/>
      <c r="I792" s="34"/>
    </row>
    <row r="793" spans="1:9" ht="14.25" customHeight="1" x14ac:dyDescent="0.45">
      <c r="A793" s="34"/>
      <c r="B793" s="34"/>
      <c r="C793" s="34"/>
      <c r="D793" s="34"/>
      <c r="E793" s="34"/>
      <c r="F793" s="34"/>
      <c r="G793" s="34"/>
      <c r="H793" s="34"/>
      <c r="I793" s="34"/>
    </row>
    <row r="794" spans="1:9" ht="14.25" customHeight="1" x14ac:dyDescent="0.45">
      <c r="A794" s="34"/>
      <c r="B794" s="34"/>
      <c r="C794" s="34"/>
      <c r="D794" s="34"/>
      <c r="E794" s="34"/>
      <c r="F794" s="34"/>
      <c r="G794" s="34"/>
      <c r="H794" s="34"/>
      <c r="I794" s="34"/>
    </row>
    <row r="795" spans="1:9" ht="14.25" customHeight="1" x14ac:dyDescent="0.45">
      <c r="A795" s="34"/>
      <c r="B795" s="34"/>
      <c r="C795" s="34"/>
      <c r="D795" s="34"/>
      <c r="E795" s="34"/>
      <c r="F795" s="34"/>
      <c r="G795" s="34"/>
      <c r="H795" s="34"/>
      <c r="I795" s="34"/>
    </row>
    <row r="796" spans="1:9" ht="14.25" customHeight="1" x14ac:dyDescent="0.45">
      <c r="A796" s="34"/>
      <c r="B796" s="34"/>
      <c r="C796" s="34"/>
      <c r="D796" s="34"/>
      <c r="E796" s="34"/>
      <c r="F796" s="34"/>
      <c r="G796" s="34"/>
      <c r="H796" s="34"/>
      <c r="I796" s="34"/>
    </row>
    <row r="797" spans="1:9" ht="14.25" customHeight="1" x14ac:dyDescent="0.45">
      <c r="A797" s="34"/>
      <c r="B797" s="34"/>
      <c r="C797" s="34"/>
      <c r="D797" s="34"/>
      <c r="E797" s="34"/>
      <c r="F797" s="34"/>
      <c r="G797" s="34"/>
      <c r="H797" s="34"/>
      <c r="I797" s="34"/>
    </row>
    <row r="798" spans="1:9" ht="14.25" customHeight="1" x14ac:dyDescent="0.45">
      <c r="A798" s="34"/>
      <c r="B798" s="34"/>
      <c r="C798" s="34"/>
      <c r="D798" s="34"/>
      <c r="E798" s="34"/>
      <c r="F798" s="34"/>
      <c r="G798" s="34"/>
      <c r="H798" s="34"/>
      <c r="I798" s="34"/>
    </row>
    <row r="799" spans="1:9" ht="14.25" customHeight="1" x14ac:dyDescent="0.45">
      <c r="A799" s="34"/>
      <c r="B799" s="34"/>
      <c r="C799" s="34"/>
      <c r="D799" s="34"/>
      <c r="E799" s="34"/>
      <c r="F799" s="34"/>
      <c r="G799" s="34"/>
      <c r="H799" s="34"/>
      <c r="I799" s="34"/>
    </row>
    <row r="800" spans="1:9" ht="14.25" customHeight="1" x14ac:dyDescent="0.45">
      <c r="A800" s="34"/>
      <c r="B800" s="34"/>
      <c r="C800" s="34"/>
      <c r="D800" s="34"/>
      <c r="E800" s="34"/>
      <c r="F800" s="34"/>
      <c r="G800" s="34"/>
      <c r="H800" s="34"/>
      <c r="I800" s="34"/>
    </row>
    <row r="801" spans="1:9" ht="14.25" customHeight="1" x14ac:dyDescent="0.45">
      <c r="A801" s="34"/>
      <c r="B801" s="34"/>
      <c r="C801" s="34"/>
      <c r="D801" s="34"/>
      <c r="E801" s="34"/>
      <c r="F801" s="34"/>
      <c r="G801" s="34"/>
      <c r="H801" s="34"/>
      <c r="I801" s="34"/>
    </row>
    <row r="802" spans="1:9" ht="14.25" customHeight="1" x14ac:dyDescent="0.45">
      <c r="A802" s="34"/>
      <c r="B802" s="34"/>
      <c r="C802" s="34"/>
      <c r="D802" s="34"/>
      <c r="E802" s="34"/>
      <c r="F802" s="34"/>
      <c r="G802" s="34"/>
      <c r="H802" s="34"/>
      <c r="I802" s="34"/>
    </row>
    <row r="803" spans="1:9" ht="14.25" customHeight="1" x14ac:dyDescent="0.45">
      <c r="A803" s="34"/>
      <c r="B803" s="34"/>
      <c r="C803" s="34"/>
      <c r="D803" s="34"/>
      <c r="E803" s="34"/>
      <c r="F803" s="34"/>
      <c r="G803" s="34"/>
      <c r="H803" s="34"/>
      <c r="I803" s="34"/>
    </row>
    <row r="804" spans="1:9" ht="14.25" customHeight="1" x14ac:dyDescent="0.45">
      <c r="A804" s="34"/>
      <c r="B804" s="34"/>
      <c r="C804" s="34"/>
      <c r="D804" s="34"/>
      <c r="E804" s="34"/>
      <c r="F804" s="34"/>
      <c r="G804" s="34"/>
      <c r="H804" s="34"/>
      <c r="I804" s="34"/>
    </row>
    <row r="805" spans="1:9" ht="14.25" customHeight="1" x14ac:dyDescent="0.45">
      <c r="A805" s="34"/>
      <c r="B805" s="34"/>
      <c r="C805" s="34"/>
      <c r="D805" s="34"/>
      <c r="E805" s="34"/>
      <c r="F805" s="34"/>
      <c r="G805" s="34"/>
      <c r="H805" s="34"/>
      <c r="I805" s="34"/>
    </row>
    <row r="806" spans="1:9" ht="14.25" customHeight="1" x14ac:dyDescent="0.45">
      <c r="A806" s="34"/>
      <c r="B806" s="34"/>
      <c r="C806" s="34"/>
      <c r="D806" s="34"/>
      <c r="E806" s="34"/>
      <c r="F806" s="34"/>
      <c r="G806" s="34"/>
      <c r="H806" s="34"/>
      <c r="I806" s="34"/>
    </row>
    <row r="807" spans="1:9" ht="14.25" customHeight="1" x14ac:dyDescent="0.45">
      <c r="A807" s="34"/>
      <c r="B807" s="34"/>
      <c r="C807" s="34"/>
      <c r="D807" s="34"/>
      <c r="E807" s="34"/>
      <c r="F807" s="34"/>
      <c r="G807" s="34"/>
      <c r="H807" s="34"/>
      <c r="I807" s="34"/>
    </row>
    <row r="808" spans="1:9" ht="14.25" customHeight="1" x14ac:dyDescent="0.45">
      <c r="A808" s="34"/>
      <c r="B808" s="34"/>
      <c r="C808" s="34"/>
      <c r="D808" s="34"/>
      <c r="E808" s="34"/>
      <c r="F808" s="34"/>
      <c r="G808" s="34"/>
      <c r="H808" s="34"/>
      <c r="I808" s="34"/>
    </row>
    <row r="809" spans="1:9" ht="14.25" customHeight="1" x14ac:dyDescent="0.45">
      <c r="A809" s="34"/>
      <c r="B809" s="34"/>
      <c r="C809" s="34"/>
      <c r="D809" s="34"/>
      <c r="E809" s="34"/>
      <c r="F809" s="34"/>
      <c r="G809" s="34"/>
      <c r="H809" s="34"/>
      <c r="I809" s="34"/>
    </row>
    <row r="810" spans="1:9" ht="14.25" customHeight="1" x14ac:dyDescent="0.45">
      <c r="A810" s="34"/>
      <c r="B810" s="34"/>
      <c r="C810" s="34"/>
      <c r="D810" s="34"/>
      <c r="E810" s="34"/>
      <c r="F810" s="34"/>
      <c r="G810" s="34"/>
      <c r="H810" s="34"/>
      <c r="I810" s="34"/>
    </row>
    <row r="811" spans="1:9" ht="14.25" customHeight="1" x14ac:dyDescent="0.45">
      <c r="A811" s="34"/>
      <c r="B811" s="34"/>
      <c r="C811" s="34"/>
      <c r="D811" s="34"/>
      <c r="E811" s="34"/>
      <c r="F811" s="34"/>
      <c r="G811" s="34"/>
      <c r="H811" s="34"/>
      <c r="I811" s="34"/>
    </row>
    <row r="812" spans="1:9" ht="14.25" customHeight="1" x14ac:dyDescent="0.45">
      <c r="A812" s="34"/>
      <c r="B812" s="34"/>
      <c r="C812" s="34"/>
      <c r="D812" s="34"/>
      <c r="E812" s="34"/>
      <c r="F812" s="34"/>
      <c r="G812" s="34"/>
      <c r="H812" s="34"/>
      <c r="I812" s="34"/>
    </row>
    <row r="813" spans="1:9" ht="14.25" customHeight="1" x14ac:dyDescent="0.45">
      <c r="A813" s="34"/>
      <c r="B813" s="34"/>
      <c r="C813" s="34"/>
      <c r="D813" s="34"/>
      <c r="E813" s="34"/>
      <c r="F813" s="34"/>
      <c r="G813" s="34"/>
      <c r="H813" s="34"/>
      <c r="I813" s="34"/>
    </row>
    <row r="814" spans="1:9" ht="14.25" customHeight="1" x14ac:dyDescent="0.45">
      <c r="A814" s="34"/>
      <c r="B814" s="34"/>
      <c r="C814" s="34"/>
      <c r="D814" s="34"/>
      <c r="E814" s="34"/>
      <c r="F814" s="34"/>
      <c r="G814" s="34"/>
      <c r="H814" s="34"/>
      <c r="I814" s="34"/>
    </row>
    <row r="815" spans="1:9" ht="14.25" customHeight="1" x14ac:dyDescent="0.45">
      <c r="A815" s="34"/>
      <c r="B815" s="34"/>
      <c r="C815" s="34"/>
      <c r="D815" s="34"/>
      <c r="E815" s="34"/>
      <c r="F815" s="34"/>
      <c r="G815" s="34"/>
      <c r="H815" s="34"/>
      <c r="I815" s="34"/>
    </row>
    <row r="816" spans="1:9" ht="14.25" customHeight="1" x14ac:dyDescent="0.45">
      <c r="A816" s="34"/>
      <c r="B816" s="34"/>
      <c r="C816" s="34"/>
      <c r="D816" s="34"/>
      <c r="E816" s="34"/>
      <c r="F816" s="34"/>
      <c r="G816" s="34"/>
      <c r="H816" s="34"/>
      <c r="I816" s="34"/>
    </row>
    <row r="817" spans="1:9" ht="14.25" customHeight="1" x14ac:dyDescent="0.45">
      <c r="A817" s="34"/>
      <c r="B817" s="34"/>
      <c r="C817" s="34"/>
      <c r="D817" s="34"/>
      <c r="E817" s="34"/>
      <c r="F817" s="34"/>
      <c r="G817" s="34"/>
      <c r="H817" s="34"/>
      <c r="I817" s="34"/>
    </row>
    <row r="818" spans="1:9" ht="14.25" customHeight="1" x14ac:dyDescent="0.45">
      <c r="A818" s="34"/>
      <c r="B818" s="34"/>
      <c r="C818" s="34"/>
      <c r="D818" s="34"/>
      <c r="E818" s="34"/>
      <c r="F818" s="34"/>
      <c r="G818" s="34"/>
      <c r="H818" s="34"/>
      <c r="I818" s="34"/>
    </row>
    <row r="819" spans="1:9" ht="14.25" customHeight="1" x14ac:dyDescent="0.45">
      <c r="A819" s="34"/>
      <c r="B819" s="34"/>
      <c r="C819" s="34"/>
      <c r="D819" s="34"/>
      <c r="E819" s="34"/>
      <c r="F819" s="34"/>
      <c r="G819" s="34"/>
      <c r="H819" s="34"/>
      <c r="I819" s="34"/>
    </row>
    <row r="820" spans="1:9" ht="14.25" customHeight="1" x14ac:dyDescent="0.45">
      <c r="A820" s="34"/>
      <c r="B820" s="34"/>
      <c r="C820" s="34"/>
      <c r="D820" s="34"/>
      <c r="E820" s="34"/>
      <c r="F820" s="34"/>
      <c r="G820" s="34"/>
      <c r="H820" s="34"/>
      <c r="I820" s="34"/>
    </row>
    <row r="821" spans="1:9" ht="14.25" customHeight="1" x14ac:dyDescent="0.45">
      <c r="A821" s="34"/>
      <c r="B821" s="34"/>
      <c r="C821" s="34"/>
      <c r="D821" s="34"/>
      <c r="E821" s="34"/>
      <c r="F821" s="34"/>
      <c r="G821" s="34"/>
      <c r="H821" s="34"/>
      <c r="I821" s="34"/>
    </row>
    <row r="822" spans="1:9" ht="14.25" customHeight="1" x14ac:dyDescent="0.45">
      <c r="A822" s="34"/>
      <c r="B822" s="34"/>
      <c r="C822" s="34"/>
      <c r="D822" s="34"/>
      <c r="E822" s="34"/>
      <c r="F822" s="34"/>
      <c r="G822" s="34"/>
      <c r="H822" s="34"/>
      <c r="I822" s="34"/>
    </row>
    <row r="823" spans="1:9" ht="14.25" customHeight="1" x14ac:dyDescent="0.45">
      <c r="A823" s="34"/>
      <c r="B823" s="34"/>
      <c r="C823" s="34"/>
      <c r="D823" s="34"/>
      <c r="E823" s="34"/>
      <c r="F823" s="34"/>
      <c r="G823" s="34"/>
      <c r="H823" s="34"/>
      <c r="I823" s="34"/>
    </row>
    <row r="824" spans="1:9" ht="14.25" customHeight="1" x14ac:dyDescent="0.45">
      <c r="A824" s="34"/>
      <c r="B824" s="34"/>
      <c r="C824" s="34"/>
      <c r="D824" s="34"/>
      <c r="E824" s="34"/>
      <c r="F824" s="34"/>
      <c r="G824" s="34"/>
      <c r="H824" s="34"/>
      <c r="I824" s="34"/>
    </row>
    <row r="825" spans="1:9" ht="14.25" customHeight="1" x14ac:dyDescent="0.45">
      <c r="A825" s="34"/>
      <c r="B825" s="34"/>
      <c r="C825" s="34"/>
      <c r="D825" s="34"/>
      <c r="E825" s="34"/>
      <c r="F825" s="34"/>
      <c r="G825" s="34"/>
      <c r="H825" s="34"/>
      <c r="I825" s="34"/>
    </row>
    <row r="826" spans="1:9" ht="14.25" customHeight="1" x14ac:dyDescent="0.45">
      <c r="A826" s="34"/>
      <c r="B826" s="34"/>
      <c r="C826" s="34"/>
      <c r="D826" s="34"/>
      <c r="E826" s="34"/>
      <c r="F826" s="34"/>
      <c r="G826" s="34"/>
      <c r="H826" s="34"/>
      <c r="I826" s="34"/>
    </row>
    <row r="827" spans="1:9" ht="14.25" customHeight="1" x14ac:dyDescent="0.45">
      <c r="A827" s="34"/>
      <c r="B827" s="34"/>
      <c r="C827" s="34"/>
      <c r="D827" s="34"/>
      <c r="E827" s="34"/>
      <c r="F827" s="34"/>
      <c r="G827" s="34"/>
      <c r="H827" s="34"/>
      <c r="I827" s="34"/>
    </row>
    <row r="828" spans="1:9" ht="14.25" customHeight="1" x14ac:dyDescent="0.45">
      <c r="A828" s="34"/>
      <c r="B828" s="34"/>
      <c r="C828" s="34"/>
      <c r="D828" s="34"/>
      <c r="E828" s="34"/>
      <c r="F828" s="34"/>
      <c r="G828" s="34"/>
      <c r="H828" s="34"/>
      <c r="I828" s="34"/>
    </row>
    <row r="829" spans="1:9" ht="14.25" customHeight="1" x14ac:dyDescent="0.45">
      <c r="A829" s="34"/>
      <c r="B829" s="34"/>
      <c r="C829" s="34"/>
      <c r="D829" s="34"/>
      <c r="E829" s="34"/>
      <c r="F829" s="34"/>
      <c r="G829" s="34"/>
      <c r="H829" s="34"/>
      <c r="I829" s="34"/>
    </row>
    <row r="830" spans="1:9" ht="14.25" customHeight="1" x14ac:dyDescent="0.45">
      <c r="A830" s="34"/>
      <c r="B830" s="34"/>
      <c r="C830" s="34"/>
      <c r="D830" s="34"/>
      <c r="E830" s="34"/>
      <c r="F830" s="34"/>
      <c r="G830" s="34"/>
      <c r="H830" s="34"/>
      <c r="I830" s="34"/>
    </row>
    <row r="831" spans="1:9" ht="14.25" customHeight="1" x14ac:dyDescent="0.45">
      <c r="A831" s="34"/>
      <c r="B831" s="34"/>
      <c r="C831" s="34"/>
      <c r="D831" s="34"/>
      <c r="E831" s="34"/>
      <c r="F831" s="34"/>
      <c r="G831" s="34"/>
      <c r="H831" s="34"/>
      <c r="I831" s="34"/>
    </row>
    <row r="832" spans="1:9" ht="14.25" customHeight="1" x14ac:dyDescent="0.45">
      <c r="A832" s="34"/>
      <c r="B832" s="34"/>
      <c r="C832" s="34"/>
      <c r="D832" s="34"/>
      <c r="E832" s="34"/>
      <c r="F832" s="34"/>
      <c r="G832" s="34"/>
      <c r="H832" s="34"/>
      <c r="I832" s="34"/>
    </row>
    <row r="833" spans="1:9" ht="14.25" customHeight="1" x14ac:dyDescent="0.45">
      <c r="A833" s="34"/>
      <c r="B833" s="34"/>
      <c r="C833" s="34"/>
      <c r="D833" s="34"/>
      <c r="E833" s="34"/>
      <c r="F833" s="34"/>
      <c r="G833" s="34"/>
      <c r="H833" s="34"/>
      <c r="I833" s="34"/>
    </row>
    <row r="834" spans="1:9" ht="14.25" customHeight="1" x14ac:dyDescent="0.45">
      <c r="A834" s="34"/>
      <c r="B834" s="34"/>
      <c r="C834" s="34"/>
      <c r="D834" s="34"/>
      <c r="E834" s="34"/>
      <c r="F834" s="34"/>
      <c r="G834" s="34"/>
      <c r="H834" s="34"/>
      <c r="I834" s="34"/>
    </row>
    <row r="835" spans="1:9" ht="14.25" customHeight="1" x14ac:dyDescent="0.45">
      <c r="A835" s="34"/>
      <c r="B835" s="34"/>
      <c r="C835" s="34"/>
      <c r="D835" s="34"/>
      <c r="E835" s="34"/>
      <c r="F835" s="34"/>
      <c r="G835" s="34"/>
      <c r="H835" s="34"/>
      <c r="I835" s="34"/>
    </row>
    <row r="836" spans="1:9" ht="14.25" customHeight="1" x14ac:dyDescent="0.45">
      <c r="A836" s="34"/>
      <c r="B836" s="34"/>
      <c r="C836" s="34"/>
      <c r="D836" s="34"/>
      <c r="E836" s="34"/>
      <c r="F836" s="34"/>
      <c r="G836" s="34"/>
      <c r="H836" s="34"/>
      <c r="I836" s="34"/>
    </row>
    <row r="837" spans="1:9" ht="14.25" customHeight="1" x14ac:dyDescent="0.45">
      <c r="A837" s="34"/>
      <c r="B837" s="34"/>
      <c r="C837" s="34"/>
      <c r="D837" s="34"/>
      <c r="E837" s="34"/>
      <c r="F837" s="34"/>
      <c r="G837" s="34"/>
      <c r="H837" s="34"/>
      <c r="I837" s="34"/>
    </row>
    <row r="838" spans="1:9" ht="14.25" customHeight="1" x14ac:dyDescent="0.45">
      <c r="A838" s="34"/>
      <c r="B838" s="34"/>
      <c r="C838" s="34"/>
      <c r="D838" s="34"/>
      <c r="E838" s="34"/>
      <c r="F838" s="34"/>
      <c r="G838" s="34"/>
      <c r="H838" s="34"/>
      <c r="I838" s="34"/>
    </row>
    <row r="839" spans="1:9" ht="14.25" customHeight="1" x14ac:dyDescent="0.45">
      <c r="A839" s="34"/>
      <c r="B839" s="34"/>
      <c r="C839" s="34"/>
      <c r="D839" s="34"/>
      <c r="E839" s="34"/>
      <c r="F839" s="34"/>
      <c r="G839" s="34"/>
      <c r="H839" s="34"/>
      <c r="I839" s="34"/>
    </row>
    <row r="840" spans="1:9" ht="14.25" customHeight="1" x14ac:dyDescent="0.45">
      <c r="A840" s="34"/>
      <c r="B840" s="34"/>
      <c r="C840" s="34"/>
      <c r="D840" s="34"/>
      <c r="E840" s="34"/>
      <c r="F840" s="34"/>
      <c r="G840" s="34"/>
      <c r="H840" s="34"/>
      <c r="I840" s="34"/>
    </row>
    <row r="841" spans="1:9" ht="14.25" customHeight="1" x14ac:dyDescent="0.45">
      <c r="A841" s="34"/>
      <c r="B841" s="34"/>
      <c r="C841" s="34"/>
      <c r="D841" s="34"/>
      <c r="E841" s="34"/>
      <c r="F841" s="34"/>
      <c r="G841" s="34"/>
      <c r="H841" s="34"/>
      <c r="I841" s="34"/>
    </row>
    <row r="842" spans="1:9" ht="14.25" customHeight="1" x14ac:dyDescent="0.45">
      <c r="A842" s="34"/>
      <c r="B842" s="34"/>
      <c r="C842" s="34"/>
      <c r="D842" s="34"/>
      <c r="E842" s="34"/>
      <c r="F842" s="34"/>
      <c r="G842" s="34"/>
      <c r="H842" s="34"/>
      <c r="I842" s="34"/>
    </row>
    <row r="843" spans="1:9" ht="14.25" customHeight="1" x14ac:dyDescent="0.45">
      <c r="A843" s="34"/>
      <c r="B843" s="34"/>
      <c r="C843" s="34"/>
      <c r="D843" s="34"/>
      <c r="E843" s="34"/>
      <c r="F843" s="34"/>
      <c r="G843" s="34"/>
      <c r="H843" s="34"/>
      <c r="I843" s="34"/>
    </row>
    <row r="844" spans="1:9" ht="14.25" customHeight="1" x14ac:dyDescent="0.45">
      <c r="A844" s="34"/>
      <c r="B844" s="34"/>
      <c r="C844" s="34"/>
      <c r="D844" s="34"/>
      <c r="E844" s="34"/>
      <c r="F844" s="34"/>
      <c r="G844" s="34"/>
      <c r="H844" s="34"/>
      <c r="I844" s="34"/>
    </row>
    <row r="845" spans="1:9" ht="14.25" customHeight="1" x14ac:dyDescent="0.45">
      <c r="A845" s="34"/>
      <c r="B845" s="34"/>
      <c r="C845" s="34"/>
      <c r="D845" s="34"/>
      <c r="E845" s="34"/>
      <c r="F845" s="34"/>
      <c r="G845" s="34"/>
      <c r="H845" s="34"/>
      <c r="I845" s="34"/>
    </row>
    <row r="846" spans="1:9" ht="14.25" customHeight="1" x14ac:dyDescent="0.45">
      <c r="A846" s="34"/>
      <c r="B846" s="34"/>
      <c r="C846" s="34"/>
      <c r="D846" s="34"/>
      <c r="E846" s="34"/>
      <c r="F846" s="34"/>
      <c r="G846" s="34"/>
      <c r="H846" s="34"/>
      <c r="I846" s="34"/>
    </row>
    <row r="847" spans="1:9" ht="14.25" customHeight="1" x14ac:dyDescent="0.45">
      <c r="A847" s="34"/>
      <c r="B847" s="34"/>
      <c r="C847" s="34"/>
      <c r="D847" s="34"/>
      <c r="E847" s="34"/>
      <c r="F847" s="34"/>
      <c r="G847" s="34"/>
      <c r="H847" s="34"/>
      <c r="I847" s="34"/>
    </row>
    <row r="848" spans="1:9" ht="14.25" customHeight="1" x14ac:dyDescent="0.45">
      <c r="A848" s="34"/>
      <c r="B848" s="34"/>
      <c r="C848" s="34"/>
      <c r="D848" s="34"/>
      <c r="E848" s="34"/>
      <c r="F848" s="34"/>
      <c r="G848" s="34"/>
      <c r="H848" s="34"/>
      <c r="I848" s="34"/>
    </row>
    <row r="849" spans="1:9" ht="14.25" customHeight="1" x14ac:dyDescent="0.45">
      <c r="A849" s="34"/>
      <c r="B849" s="34"/>
      <c r="C849" s="34"/>
      <c r="D849" s="34"/>
      <c r="E849" s="34"/>
      <c r="F849" s="34"/>
      <c r="G849" s="34"/>
      <c r="H849" s="34"/>
      <c r="I849" s="34"/>
    </row>
    <row r="850" spans="1:9" ht="14.25" customHeight="1" x14ac:dyDescent="0.45">
      <c r="A850" s="34"/>
      <c r="B850" s="34"/>
      <c r="C850" s="34"/>
      <c r="D850" s="34"/>
      <c r="E850" s="34"/>
      <c r="F850" s="34"/>
      <c r="G850" s="34"/>
      <c r="H850" s="34"/>
      <c r="I850" s="34"/>
    </row>
    <row r="851" spans="1:9" ht="14.25" customHeight="1" x14ac:dyDescent="0.45">
      <c r="A851" s="34"/>
      <c r="B851" s="34"/>
      <c r="C851" s="34"/>
      <c r="D851" s="34"/>
      <c r="E851" s="34"/>
      <c r="F851" s="34"/>
      <c r="G851" s="34"/>
      <c r="H851" s="34"/>
      <c r="I851" s="34"/>
    </row>
    <row r="852" spans="1:9" ht="14.25" customHeight="1" x14ac:dyDescent="0.45">
      <c r="A852" s="34"/>
      <c r="B852" s="34"/>
      <c r="C852" s="34"/>
      <c r="D852" s="34"/>
      <c r="E852" s="34"/>
      <c r="F852" s="34"/>
      <c r="G852" s="34"/>
      <c r="H852" s="34"/>
      <c r="I852" s="34"/>
    </row>
    <row r="853" spans="1:9" ht="14.25" customHeight="1" x14ac:dyDescent="0.45">
      <c r="A853" s="34"/>
      <c r="B853" s="34"/>
      <c r="C853" s="34"/>
      <c r="D853" s="34"/>
      <c r="E853" s="34"/>
      <c r="F853" s="34"/>
      <c r="G853" s="34"/>
      <c r="H853" s="34"/>
      <c r="I853" s="34"/>
    </row>
    <row r="854" spans="1:9" ht="14.25" customHeight="1" x14ac:dyDescent="0.45">
      <c r="A854" s="34"/>
      <c r="B854" s="34"/>
      <c r="C854" s="34"/>
      <c r="D854" s="34"/>
      <c r="E854" s="34"/>
      <c r="F854" s="34"/>
      <c r="G854" s="34"/>
      <c r="H854" s="34"/>
      <c r="I854" s="34"/>
    </row>
    <row r="855" spans="1:9" ht="14.25" customHeight="1" x14ac:dyDescent="0.45">
      <c r="A855" s="34"/>
      <c r="B855" s="34"/>
      <c r="C855" s="34"/>
      <c r="D855" s="34"/>
      <c r="E855" s="34"/>
      <c r="F855" s="34"/>
      <c r="G855" s="34"/>
      <c r="H855" s="34"/>
      <c r="I855" s="34"/>
    </row>
    <row r="856" spans="1:9" ht="14.25" customHeight="1" x14ac:dyDescent="0.45">
      <c r="A856" s="34"/>
      <c r="B856" s="34"/>
      <c r="C856" s="34"/>
      <c r="D856" s="34"/>
      <c r="E856" s="34"/>
      <c r="F856" s="34"/>
      <c r="G856" s="34"/>
      <c r="H856" s="34"/>
      <c r="I856" s="34"/>
    </row>
    <row r="857" spans="1:9" ht="14.25" customHeight="1" x14ac:dyDescent="0.45">
      <c r="A857" s="34"/>
      <c r="B857" s="34"/>
      <c r="C857" s="34"/>
      <c r="D857" s="34"/>
      <c r="E857" s="34"/>
      <c r="F857" s="34"/>
      <c r="G857" s="34"/>
      <c r="H857" s="34"/>
      <c r="I857" s="34"/>
    </row>
    <row r="858" spans="1:9" ht="14.25" customHeight="1" x14ac:dyDescent="0.45">
      <c r="A858" s="34"/>
      <c r="B858" s="34"/>
      <c r="C858" s="34"/>
      <c r="D858" s="34"/>
      <c r="E858" s="34"/>
      <c r="F858" s="34"/>
      <c r="G858" s="34"/>
      <c r="H858" s="34"/>
      <c r="I858" s="34"/>
    </row>
    <row r="859" spans="1:9" ht="14.25" customHeight="1" x14ac:dyDescent="0.45">
      <c r="A859" s="34"/>
      <c r="B859" s="34"/>
      <c r="C859" s="34"/>
      <c r="D859" s="34"/>
      <c r="E859" s="34"/>
      <c r="F859" s="34"/>
      <c r="G859" s="34"/>
      <c r="H859" s="34"/>
      <c r="I859" s="34"/>
    </row>
    <row r="860" spans="1:9" ht="14.25" customHeight="1" x14ac:dyDescent="0.45">
      <c r="A860" s="34"/>
      <c r="B860" s="34"/>
      <c r="C860" s="34"/>
      <c r="D860" s="34"/>
      <c r="E860" s="34"/>
      <c r="F860" s="34"/>
      <c r="G860" s="34"/>
      <c r="H860" s="34"/>
      <c r="I860" s="34"/>
    </row>
    <row r="861" spans="1:9" ht="14.25" customHeight="1" x14ac:dyDescent="0.45">
      <c r="A861" s="34"/>
      <c r="B861" s="34"/>
      <c r="C861" s="34"/>
      <c r="D861" s="34"/>
      <c r="E861" s="34"/>
      <c r="F861" s="34"/>
      <c r="G861" s="34"/>
      <c r="H861" s="34"/>
      <c r="I861" s="34"/>
    </row>
    <row r="862" spans="1:9" ht="14.25" customHeight="1" x14ac:dyDescent="0.45">
      <c r="A862" s="34"/>
      <c r="B862" s="34"/>
      <c r="C862" s="34"/>
      <c r="D862" s="34"/>
      <c r="E862" s="34"/>
      <c r="F862" s="34"/>
      <c r="G862" s="34"/>
      <c r="H862" s="34"/>
      <c r="I862" s="34"/>
    </row>
    <row r="863" spans="1:9" ht="14.25" customHeight="1" x14ac:dyDescent="0.45">
      <c r="A863" s="34"/>
      <c r="B863" s="34"/>
      <c r="C863" s="34"/>
      <c r="D863" s="34"/>
      <c r="E863" s="34"/>
      <c r="F863" s="34"/>
      <c r="G863" s="34"/>
      <c r="H863" s="34"/>
      <c r="I863" s="34"/>
    </row>
    <row r="864" spans="1:9" ht="14.25" customHeight="1" x14ac:dyDescent="0.45">
      <c r="A864" s="34"/>
      <c r="B864" s="34"/>
      <c r="C864" s="34"/>
      <c r="D864" s="34"/>
      <c r="E864" s="34"/>
      <c r="F864" s="34"/>
      <c r="G864" s="34"/>
      <c r="H864" s="34"/>
      <c r="I864" s="34"/>
    </row>
    <row r="865" spans="1:9" ht="14.25" customHeight="1" x14ac:dyDescent="0.45">
      <c r="A865" s="34"/>
      <c r="B865" s="34"/>
      <c r="C865" s="34"/>
      <c r="D865" s="34"/>
      <c r="E865" s="34"/>
      <c r="F865" s="34"/>
      <c r="G865" s="34"/>
      <c r="H865" s="34"/>
      <c r="I865" s="34"/>
    </row>
    <row r="866" spans="1:9" ht="14.25" customHeight="1" x14ac:dyDescent="0.45">
      <c r="A866" s="34"/>
      <c r="B866" s="34"/>
      <c r="C866" s="34"/>
      <c r="D866" s="34"/>
      <c r="E866" s="34"/>
      <c r="F866" s="34"/>
      <c r="G866" s="34"/>
      <c r="H866" s="34"/>
      <c r="I866" s="34"/>
    </row>
    <row r="867" spans="1:9" ht="14.25" customHeight="1" x14ac:dyDescent="0.45">
      <c r="A867" s="34"/>
      <c r="B867" s="34"/>
      <c r="C867" s="34"/>
      <c r="D867" s="34"/>
      <c r="E867" s="34"/>
      <c r="F867" s="34"/>
      <c r="G867" s="34"/>
      <c r="H867" s="34"/>
      <c r="I867" s="34"/>
    </row>
    <row r="868" spans="1:9" ht="14.25" customHeight="1" x14ac:dyDescent="0.45">
      <c r="A868" s="34"/>
      <c r="B868" s="34"/>
      <c r="C868" s="34"/>
      <c r="D868" s="34"/>
      <c r="E868" s="34"/>
      <c r="F868" s="34"/>
      <c r="G868" s="34"/>
      <c r="H868" s="34"/>
      <c r="I868" s="34"/>
    </row>
    <row r="869" spans="1:9" ht="14.25" customHeight="1" x14ac:dyDescent="0.45">
      <c r="A869" s="34"/>
      <c r="B869" s="34"/>
      <c r="C869" s="34"/>
      <c r="D869" s="34"/>
      <c r="E869" s="34"/>
      <c r="F869" s="34"/>
      <c r="G869" s="34"/>
      <c r="H869" s="34"/>
      <c r="I869" s="34"/>
    </row>
    <row r="870" spans="1:9" ht="14.25" customHeight="1" x14ac:dyDescent="0.45">
      <c r="A870" s="34"/>
      <c r="B870" s="34"/>
      <c r="C870" s="34"/>
      <c r="D870" s="34"/>
      <c r="E870" s="34"/>
      <c r="F870" s="34"/>
      <c r="G870" s="34"/>
      <c r="H870" s="34"/>
      <c r="I870" s="34"/>
    </row>
    <row r="871" spans="1:9" ht="14.25" customHeight="1" x14ac:dyDescent="0.45">
      <c r="A871" s="34"/>
      <c r="B871" s="34"/>
      <c r="C871" s="34"/>
      <c r="D871" s="34"/>
      <c r="E871" s="34"/>
      <c r="F871" s="34"/>
      <c r="G871" s="34"/>
      <c r="H871" s="34"/>
      <c r="I871" s="34"/>
    </row>
    <row r="872" spans="1:9" ht="14.25" customHeight="1" x14ac:dyDescent="0.45">
      <c r="A872" s="34"/>
      <c r="B872" s="34"/>
      <c r="C872" s="34"/>
      <c r="D872" s="34"/>
      <c r="E872" s="34"/>
      <c r="F872" s="34"/>
      <c r="G872" s="34"/>
      <c r="H872" s="34"/>
      <c r="I872" s="34"/>
    </row>
    <row r="873" spans="1:9" ht="14.25" customHeight="1" x14ac:dyDescent="0.45">
      <c r="A873" s="34"/>
      <c r="B873" s="34"/>
      <c r="C873" s="34"/>
      <c r="D873" s="34"/>
      <c r="E873" s="34"/>
      <c r="F873" s="34"/>
      <c r="G873" s="34"/>
      <c r="H873" s="34"/>
      <c r="I873" s="34"/>
    </row>
    <row r="874" spans="1:9" ht="14.25" customHeight="1" x14ac:dyDescent="0.45">
      <c r="A874" s="34"/>
      <c r="B874" s="34"/>
      <c r="C874" s="34"/>
      <c r="D874" s="34"/>
      <c r="E874" s="34"/>
      <c r="F874" s="34"/>
      <c r="G874" s="34"/>
      <c r="H874" s="34"/>
      <c r="I874" s="34"/>
    </row>
    <row r="875" spans="1:9" ht="14.25" customHeight="1" x14ac:dyDescent="0.45">
      <c r="A875" s="34"/>
      <c r="B875" s="34"/>
      <c r="C875" s="34"/>
      <c r="D875" s="34"/>
      <c r="E875" s="34"/>
      <c r="F875" s="34"/>
      <c r="G875" s="34"/>
      <c r="H875" s="34"/>
      <c r="I875" s="34"/>
    </row>
    <row r="876" spans="1:9" ht="14.25" customHeight="1" x14ac:dyDescent="0.45">
      <c r="A876" s="34"/>
      <c r="B876" s="34"/>
      <c r="C876" s="34"/>
      <c r="D876" s="34"/>
      <c r="E876" s="34"/>
      <c r="F876" s="34"/>
      <c r="G876" s="34"/>
      <c r="H876" s="34"/>
      <c r="I876" s="34"/>
    </row>
    <row r="877" spans="1:9" ht="14.25" customHeight="1" x14ac:dyDescent="0.45">
      <c r="A877" s="34"/>
      <c r="B877" s="34"/>
      <c r="C877" s="34"/>
      <c r="D877" s="34"/>
      <c r="E877" s="34"/>
      <c r="F877" s="34"/>
      <c r="G877" s="34"/>
      <c r="H877" s="34"/>
      <c r="I877" s="34"/>
    </row>
    <row r="878" spans="1:9" ht="14.25" customHeight="1" x14ac:dyDescent="0.45">
      <c r="A878" s="34"/>
      <c r="B878" s="34"/>
      <c r="C878" s="34"/>
      <c r="D878" s="34"/>
      <c r="E878" s="34"/>
      <c r="F878" s="34"/>
      <c r="G878" s="34"/>
      <c r="H878" s="34"/>
      <c r="I878" s="34"/>
    </row>
    <row r="879" spans="1:9" ht="14.25" customHeight="1" x14ac:dyDescent="0.45">
      <c r="A879" s="34"/>
      <c r="B879" s="34"/>
      <c r="C879" s="34"/>
      <c r="D879" s="34"/>
      <c r="E879" s="34"/>
      <c r="F879" s="34"/>
      <c r="G879" s="34"/>
      <c r="H879" s="34"/>
      <c r="I879" s="34"/>
    </row>
    <row r="880" spans="1:9" ht="14.25" customHeight="1" x14ac:dyDescent="0.45">
      <c r="A880" s="34"/>
      <c r="B880" s="34"/>
      <c r="C880" s="34"/>
      <c r="D880" s="34"/>
      <c r="E880" s="34"/>
      <c r="F880" s="34"/>
      <c r="G880" s="34"/>
      <c r="H880" s="34"/>
      <c r="I880" s="34"/>
    </row>
    <row r="881" spans="1:9" ht="14.25" customHeight="1" x14ac:dyDescent="0.45">
      <c r="A881" s="34"/>
      <c r="B881" s="34"/>
      <c r="C881" s="34"/>
      <c r="D881" s="34"/>
      <c r="E881" s="34"/>
      <c r="F881" s="34"/>
      <c r="G881" s="34"/>
      <c r="H881" s="34"/>
      <c r="I881" s="34"/>
    </row>
    <row r="882" spans="1:9" ht="14.25" customHeight="1" x14ac:dyDescent="0.45">
      <c r="A882" s="34"/>
      <c r="B882" s="34"/>
      <c r="C882" s="34"/>
      <c r="D882" s="34"/>
      <c r="E882" s="34"/>
      <c r="F882" s="34"/>
      <c r="G882" s="34"/>
      <c r="H882" s="34"/>
      <c r="I882" s="34"/>
    </row>
    <row r="883" spans="1:9" ht="14.25" customHeight="1" x14ac:dyDescent="0.45">
      <c r="A883" s="34"/>
      <c r="B883" s="34"/>
      <c r="C883" s="34"/>
      <c r="D883" s="34"/>
      <c r="E883" s="34"/>
      <c r="F883" s="34"/>
      <c r="G883" s="34"/>
      <c r="H883" s="34"/>
      <c r="I883" s="34"/>
    </row>
    <row r="884" spans="1:9" ht="14.25" customHeight="1" x14ac:dyDescent="0.45">
      <c r="A884" s="34"/>
      <c r="B884" s="34"/>
      <c r="C884" s="34"/>
      <c r="D884" s="34"/>
      <c r="E884" s="34"/>
      <c r="F884" s="34"/>
      <c r="G884" s="34"/>
      <c r="H884" s="34"/>
      <c r="I884" s="34"/>
    </row>
    <row r="885" spans="1:9" ht="14.25" customHeight="1" x14ac:dyDescent="0.45">
      <c r="A885" s="34"/>
      <c r="B885" s="34"/>
      <c r="C885" s="34"/>
      <c r="D885" s="34"/>
      <c r="E885" s="34"/>
      <c r="F885" s="34"/>
      <c r="G885" s="34"/>
      <c r="H885" s="34"/>
      <c r="I885" s="34"/>
    </row>
    <row r="886" spans="1:9" ht="14.25" customHeight="1" x14ac:dyDescent="0.45">
      <c r="A886" s="34"/>
      <c r="B886" s="34"/>
      <c r="C886" s="34"/>
      <c r="D886" s="34"/>
      <c r="E886" s="34"/>
      <c r="F886" s="34"/>
      <c r="G886" s="34"/>
      <c r="H886" s="34"/>
      <c r="I886" s="34"/>
    </row>
    <row r="887" spans="1:9" ht="14.25" customHeight="1" x14ac:dyDescent="0.45">
      <c r="A887" s="34"/>
      <c r="B887" s="34"/>
      <c r="C887" s="34"/>
      <c r="D887" s="34"/>
      <c r="E887" s="34"/>
      <c r="F887" s="34"/>
      <c r="G887" s="34"/>
      <c r="H887" s="34"/>
      <c r="I887" s="34"/>
    </row>
    <row r="888" spans="1:9" ht="14.25" customHeight="1" x14ac:dyDescent="0.45">
      <c r="A888" s="34"/>
      <c r="B888" s="34"/>
      <c r="C888" s="34"/>
      <c r="D888" s="34"/>
      <c r="E888" s="34"/>
      <c r="F888" s="34"/>
      <c r="G888" s="34"/>
      <c r="H888" s="34"/>
      <c r="I888" s="34"/>
    </row>
    <row r="889" spans="1:9" ht="14.25" customHeight="1" x14ac:dyDescent="0.45">
      <c r="A889" s="34"/>
      <c r="B889" s="34"/>
      <c r="C889" s="34"/>
      <c r="D889" s="34"/>
      <c r="E889" s="34"/>
      <c r="F889" s="34"/>
      <c r="G889" s="34"/>
      <c r="H889" s="34"/>
      <c r="I889" s="34"/>
    </row>
    <row r="890" spans="1:9" ht="14.25" customHeight="1" x14ac:dyDescent="0.45">
      <c r="A890" s="34"/>
      <c r="B890" s="34"/>
      <c r="C890" s="34"/>
      <c r="D890" s="34"/>
      <c r="E890" s="34"/>
      <c r="F890" s="34"/>
      <c r="G890" s="34"/>
      <c r="H890" s="34"/>
      <c r="I890" s="34"/>
    </row>
    <row r="891" spans="1:9" ht="14.25" customHeight="1" x14ac:dyDescent="0.45">
      <c r="A891" s="34"/>
      <c r="B891" s="34"/>
      <c r="C891" s="34"/>
      <c r="D891" s="34"/>
      <c r="E891" s="34"/>
      <c r="F891" s="34"/>
      <c r="G891" s="34"/>
      <c r="H891" s="34"/>
      <c r="I891" s="34"/>
    </row>
    <row r="892" spans="1:9" ht="14.25" customHeight="1" x14ac:dyDescent="0.45">
      <c r="A892" s="34"/>
      <c r="B892" s="34"/>
      <c r="C892" s="34"/>
      <c r="D892" s="34"/>
      <c r="E892" s="34"/>
      <c r="F892" s="34"/>
      <c r="G892" s="34"/>
      <c r="H892" s="34"/>
      <c r="I892" s="34"/>
    </row>
    <row r="893" spans="1:9" ht="14.25" customHeight="1" x14ac:dyDescent="0.45">
      <c r="A893" s="34"/>
      <c r="B893" s="34"/>
      <c r="C893" s="34"/>
      <c r="D893" s="34"/>
      <c r="E893" s="34"/>
      <c r="F893" s="34"/>
      <c r="G893" s="34"/>
      <c r="H893" s="34"/>
      <c r="I893" s="34"/>
    </row>
    <row r="894" spans="1:9" ht="14.25" customHeight="1" x14ac:dyDescent="0.45">
      <c r="A894" s="34"/>
      <c r="B894" s="34"/>
      <c r="C894" s="34"/>
      <c r="D894" s="34"/>
      <c r="E894" s="34"/>
      <c r="F894" s="34"/>
      <c r="G894" s="34"/>
      <c r="H894" s="34"/>
      <c r="I894" s="34"/>
    </row>
    <row r="895" spans="1:9" ht="14.25" customHeight="1" x14ac:dyDescent="0.45">
      <c r="A895" s="34"/>
      <c r="B895" s="34"/>
      <c r="C895" s="34"/>
      <c r="D895" s="34"/>
      <c r="E895" s="34"/>
      <c r="F895" s="34"/>
      <c r="G895" s="34"/>
      <c r="H895" s="34"/>
      <c r="I895" s="34"/>
    </row>
    <row r="896" spans="1:9" ht="14.25" customHeight="1" x14ac:dyDescent="0.45">
      <c r="A896" s="34"/>
      <c r="B896" s="34"/>
      <c r="C896" s="34"/>
      <c r="D896" s="34"/>
      <c r="E896" s="34"/>
      <c r="F896" s="34"/>
      <c r="G896" s="34"/>
      <c r="H896" s="34"/>
      <c r="I896" s="34"/>
    </row>
    <row r="897" spans="1:9" ht="14.25" customHeight="1" x14ac:dyDescent="0.45">
      <c r="A897" s="34"/>
      <c r="B897" s="34"/>
      <c r="C897" s="34"/>
      <c r="D897" s="34"/>
      <c r="E897" s="34"/>
      <c r="F897" s="34"/>
      <c r="G897" s="34"/>
      <c r="H897" s="34"/>
      <c r="I897" s="34"/>
    </row>
    <row r="898" spans="1:9" ht="14.25" customHeight="1" x14ac:dyDescent="0.45">
      <c r="A898" s="34"/>
      <c r="B898" s="34"/>
      <c r="C898" s="34"/>
      <c r="D898" s="34"/>
      <c r="E898" s="34"/>
      <c r="F898" s="34"/>
      <c r="G898" s="34"/>
      <c r="H898" s="34"/>
      <c r="I898" s="34"/>
    </row>
    <row r="899" spans="1:9" ht="14.25" customHeight="1" x14ac:dyDescent="0.45">
      <c r="A899" s="34"/>
      <c r="B899" s="34"/>
      <c r="C899" s="34"/>
      <c r="D899" s="34"/>
      <c r="E899" s="34"/>
      <c r="F899" s="34"/>
      <c r="G899" s="34"/>
      <c r="H899" s="34"/>
      <c r="I899" s="34"/>
    </row>
    <row r="900" spans="1:9" ht="14.25" customHeight="1" x14ac:dyDescent="0.45">
      <c r="A900" s="34"/>
      <c r="B900" s="34"/>
      <c r="C900" s="34"/>
      <c r="D900" s="34"/>
      <c r="E900" s="34"/>
      <c r="F900" s="34"/>
      <c r="G900" s="34"/>
      <c r="H900" s="34"/>
      <c r="I900" s="34"/>
    </row>
    <row r="901" spans="1:9" ht="14.25" customHeight="1" x14ac:dyDescent="0.45">
      <c r="A901" s="34"/>
      <c r="B901" s="34"/>
      <c r="C901" s="34"/>
      <c r="D901" s="34"/>
      <c r="E901" s="34"/>
      <c r="F901" s="34"/>
      <c r="G901" s="34"/>
      <c r="H901" s="34"/>
      <c r="I901" s="34"/>
    </row>
    <row r="902" spans="1:9" ht="14.25" customHeight="1" x14ac:dyDescent="0.45">
      <c r="A902" s="34"/>
      <c r="B902" s="34"/>
      <c r="C902" s="34"/>
      <c r="D902" s="34"/>
      <c r="E902" s="34"/>
      <c r="F902" s="34"/>
      <c r="G902" s="34"/>
      <c r="H902" s="34"/>
      <c r="I902" s="34"/>
    </row>
    <row r="903" spans="1:9" ht="14.25" customHeight="1" x14ac:dyDescent="0.45">
      <c r="A903" s="34"/>
      <c r="B903" s="34"/>
      <c r="C903" s="34"/>
      <c r="D903" s="34"/>
      <c r="E903" s="34"/>
      <c r="F903" s="34"/>
      <c r="G903" s="34"/>
      <c r="H903" s="34"/>
      <c r="I903" s="34"/>
    </row>
    <row r="904" spans="1:9" ht="14.25" customHeight="1" x14ac:dyDescent="0.45">
      <c r="A904" s="34"/>
      <c r="B904" s="34"/>
      <c r="C904" s="34"/>
      <c r="D904" s="34"/>
      <c r="E904" s="34"/>
      <c r="F904" s="34"/>
      <c r="G904" s="34"/>
      <c r="H904" s="34"/>
      <c r="I904" s="34"/>
    </row>
    <row r="905" spans="1:9" ht="14.25" customHeight="1" x14ac:dyDescent="0.45">
      <c r="A905" s="34"/>
      <c r="B905" s="34"/>
      <c r="C905" s="34"/>
      <c r="D905" s="34"/>
      <c r="E905" s="34"/>
      <c r="F905" s="34"/>
      <c r="G905" s="34"/>
      <c r="H905" s="34"/>
      <c r="I905" s="34"/>
    </row>
    <row r="906" spans="1:9" ht="14.25" customHeight="1" x14ac:dyDescent="0.45">
      <c r="A906" s="34"/>
      <c r="B906" s="34"/>
      <c r="C906" s="34"/>
      <c r="D906" s="34"/>
      <c r="E906" s="34"/>
      <c r="F906" s="34"/>
      <c r="G906" s="34"/>
      <c r="H906" s="34"/>
      <c r="I906" s="34"/>
    </row>
    <row r="907" spans="1:9" ht="14.25" customHeight="1" x14ac:dyDescent="0.45">
      <c r="A907" s="34"/>
      <c r="B907" s="34"/>
      <c r="C907" s="34"/>
      <c r="D907" s="34"/>
      <c r="E907" s="34"/>
      <c r="F907" s="34"/>
      <c r="G907" s="34"/>
      <c r="H907" s="34"/>
      <c r="I907" s="34"/>
    </row>
    <row r="908" spans="1:9" ht="14.25" customHeight="1" x14ac:dyDescent="0.45">
      <c r="A908" s="34"/>
      <c r="B908" s="34"/>
      <c r="C908" s="34"/>
      <c r="D908" s="34"/>
      <c r="E908" s="34"/>
      <c r="F908" s="34"/>
      <c r="G908" s="34"/>
      <c r="H908" s="34"/>
      <c r="I908" s="34"/>
    </row>
    <row r="909" spans="1:9" ht="14.25" customHeight="1" x14ac:dyDescent="0.45">
      <c r="A909" s="34"/>
      <c r="B909" s="34"/>
      <c r="C909" s="34"/>
      <c r="D909" s="34"/>
      <c r="E909" s="34"/>
      <c r="F909" s="34"/>
      <c r="G909" s="34"/>
      <c r="H909" s="34"/>
      <c r="I909" s="34"/>
    </row>
    <row r="910" spans="1:9" ht="14.25" customHeight="1" x14ac:dyDescent="0.45">
      <c r="A910" s="34"/>
      <c r="B910" s="34"/>
      <c r="C910" s="34"/>
      <c r="D910" s="34"/>
      <c r="E910" s="34"/>
      <c r="F910" s="34"/>
      <c r="G910" s="34"/>
      <c r="H910" s="34"/>
      <c r="I910" s="34"/>
    </row>
    <row r="911" spans="1:9" ht="14.25" customHeight="1" x14ac:dyDescent="0.45">
      <c r="A911" s="34"/>
      <c r="B911" s="34"/>
      <c r="C911" s="34"/>
      <c r="D911" s="34"/>
      <c r="E911" s="34"/>
      <c r="F911" s="34"/>
      <c r="G911" s="34"/>
      <c r="H911" s="34"/>
      <c r="I911" s="34"/>
    </row>
    <row r="912" spans="1:9" ht="14.25" customHeight="1" x14ac:dyDescent="0.45">
      <c r="A912" s="34"/>
      <c r="B912" s="34"/>
      <c r="C912" s="34"/>
      <c r="D912" s="34"/>
      <c r="E912" s="34"/>
      <c r="F912" s="34"/>
      <c r="G912" s="34"/>
      <c r="H912" s="34"/>
      <c r="I912" s="34"/>
    </row>
    <row r="913" spans="1:9" ht="14.25" customHeight="1" x14ac:dyDescent="0.45">
      <c r="A913" s="34"/>
      <c r="B913" s="34"/>
      <c r="C913" s="34"/>
      <c r="D913" s="34"/>
      <c r="E913" s="34"/>
      <c r="F913" s="34"/>
      <c r="G913" s="34"/>
      <c r="H913" s="34"/>
      <c r="I913" s="34"/>
    </row>
    <row r="914" spans="1:9" ht="14.25" customHeight="1" x14ac:dyDescent="0.45">
      <c r="A914" s="34"/>
      <c r="B914" s="34"/>
      <c r="C914" s="34"/>
      <c r="D914" s="34"/>
      <c r="E914" s="34"/>
      <c r="F914" s="34"/>
      <c r="G914" s="34"/>
      <c r="H914" s="34"/>
      <c r="I914" s="34"/>
    </row>
    <row r="915" spans="1:9" ht="14.25" customHeight="1" x14ac:dyDescent="0.45">
      <c r="A915" s="34"/>
      <c r="B915" s="34"/>
      <c r="C915" s="34"/>
      <c r="D915" s="34"/>
      <c r="E915" s="34"/>
      <c r="F915" s="34"/>
      <c r="G915" s="34"/>
      <c r="H915" s="34"/>
      <c r="I915" s="34"/>
    </row>
    <row r="916" spans="1:9" ht="14.25" customHeight="1" x14ac:dyDescent="0.45">
      <c r="A916" s="34"/>
      <c r="B916" s="34"/>
      <c r="C916" s="34"/>
      <c r="D916" s="34"/>
      <c r="E916" s="34"/>
      <c r="F916" s="34"/>
      <c r="G916" s="34"/>
      <c r="H916" s="34"/>
      <c r="I916" s="34"/>
    </row>
    <row r="917" spans="1:9" ht="14.25" customHeight="1" x14ac:dyDescent="0.45">
      <c r="A917" s="34"/>
      <c r="B917" s="34"/>
      <c r="C917" s="34"/>
      <c r="D917" s="34"/>
      <c r="E917" s="34"/>
      <c r="F917" s="34"/>
      <c r="G917" s="34"/>
      <c r="H917" s="34"/>
      <c r="I917" s="34"/>
    </row>
    <row r="918" spans="1:9" ht="14.25" customHeight="1" x14ac:dyDescent="0.45">
      <c r="A918" s="34"/>
      <c r="B918" s="34"/>
      <c r="C918" s="34"/>
      <c r="D918" s="34"/>
      <c r="E918" s="34"/>
      <c r="F918" s="34"/>
      <c r="G918" s="34"/>
      <c r="H918" s="34"/>
      <c r="I918" s="34"/>
    </row>
    <row r="919" spans="1:9" ht="14.25" customHeight="1" x14ac:dyDescent="0.45">
      <c r="A919" s="34"/>
      <c r="B919" s="34"/>
      <c r="C919" s="34"/>
      <c r="D919" s="34"/>
      <c r="E919" s="34"/>
      <c r="F919" s="34"/>
      <c r="G919" s="34"/>
      <c r="H919" s="34"/>
      <c r="I919" s="34"/>
    </row>
    <row r="920" spans="1:9" ht="14.25" customHeight="1" x14ac:dyDescent="0.45">
      <c r="A920" s="34"/>
      <c r="B920" s="34"/>
      <c r="C920" s="34"/>
      <c r="D920" s="34"/>
      <c r="E920" s="34"/>
      <c r="F920" s="34"/>
      <c r="G920" s="34"/>
      <c r="H920" s="34"/>
      <c r="I920" s="34"/>
    </row>
    <row r="921" spans="1:9" ht="14.25" customHeight="1" x14ac:dyDescent="0.45">
      <c r="A921" s="34"/>
      <c r="B921" s="34"/>
      <c r="C921" s="34"/>
      <c r="D921" s="34"/>
      <c r="E921" s="34"/>
      <c r="F921" s="34"/>
      <c r="G921" s="34"/>
      <c r="H921" s="34"/>
      <c r="I921" s="34"/>
    </row>
    <row r="922" spans="1:9" ht="14.25" customHeight="1" x14ac:dyDescent="0.45">
      <c r="A922" s="34"/>
      <c r="B922" s="34"/>
      <c r="C922" s="34"/>
      <c r="D922" s="34"/>
      <c r="E922" s="34"/>
      <c r="F922" s="34"/>
      <c r="G922" s="34"/>
      <c r="H922" s="34"/>
      <c r="I922" s="34"/>
    </row>
    <row r="923" spans="1:9" ht="14.25" customHeight="1" x14ac:dyDescent="0.45">
      <c r="A923" s="34"/>
      <c r="B923" s="34"/>
      <c r="C923" s="34"/>
      <c r="D923" s="34"/>
      <c r="E923" s="34"/>
      <c r="F923" s="34"/>
      <c r="G923" s="34"/>
      <c r="H923" s="34"/>
      <c r="I923" s="34"/>
    </row>
    <row r="924" spans="1:9" ht="14.25" customHeight="1" x14ac:dyDescent="0.45">
      <c r="A924" s="34"/>
      <c r="B924" s="34"/>
      <c r="C924" s="34"/>
      <c r="D924" s="34"/>
      <c r="E924" s="34"/>
      <c r="F924" s="34"/>
      <c r="G924" s="34"/>
      <c r="H924" s="34"/>
      <c r="I924" s="34"/>
    </row>
    <row r="925" spans="1:9" ht="14.25" customHeight="1" x14ac:dyDescent="0.45">
      <c r="A925" s="34"/>
      <c r="B925" s="34"/>
      <c r="C925" s="34"/>
      <c r="D925" s="34"/>
      <c r="E925" s="34"/>
      <c r="F925" s="34"/>
      <c r="G925" s="34"/>
      <c r="H925" s="34"/>
      <c r="I925" s="34"/>
    </row>
    <row r="926" spans="1:9" ht="14.25" customHeight="1" x14ac:dyDescent="0.45">
      <c r="A926" s="34"/>
      <c r="B926" s="34"/>
      <c r="C926" s="34"/>
      <c r="D926" s="34"/>
      <c r="E926" s="34"/>
      <c r="F926" s="34"/>
      <c r="G926" s="34"/>
      <c r="H926" s="34"/>
      <c r="I926" s="34"/>
    </row>
    <row r="927" spans="1:9" ht="14.25" customHeight="1" x14ac:dyDescent="0.45">
      <c r="A927" s="34"/>
      <c r="B927" s="34"/>
      <c r="C927" s="34"/>
      <c r="D927" s="34"/>
      <c r="E927" s="34"/>
      <c r="F927" s="34"/>
      <c r="G927" s="34"/>
      <c r="H927" s="34"/>
      <c r="I927" s="34"/>
    </row>
    <row r="928" spans="1:9" ht="14.25" customHeight="1" x14ac:dyDescent="0.45">
      <c r="A928" s="34"/>
      <c r="B928" s="34"/>
      <c r="C928" s="34"/>
      <c r="D928" s="34"/>
      <c r="E928" s="34"/>
      <c r="F928" s="34"/>
      <c r="G928" s="34"/>
      <c r="H928" s="34"/>
      <c r="I928" s="34"/>
    </row>
    <row r="929" spans="1:9" ht="14.25" customHeight="1" x14ac:dyDescent="0.45">
      <c r="A929" s="34"/>
      <c r="B929" s="34"/>
      <c r="C929" s="34"/>
      <c r="D929" s="34"/>
      <c r="E929" s="34"/>
      <c r="F929" s="34"/>
      <c r="G929" s="34"/>
      <c r="H929" s="34"/>
      <c r="I929" s="34"/>
    </row>
    <row r="930" spans="1:9" ht="14.25" customHeight="1" x14ac:dyDescent="0.45">
      <c r="A930" s="34"/>
      <c r="B930" s="34"/>
      <c r="C930" s="34"/>
      <c r="D930" s="34"/>
      <c r="E930" s="34"/>
      <c r="F930" s="34"/>
      <c r="G930" s="34"/>
      <c r="H930" s="34"/>
      <c r="I930" s="34"/>
    </row>
    <row r="931" spans="1:9" ht="14.25" customHeight="1" x14ac:dyDescent="0.45">
      <c r="A931" s="34"/>
      <c r="B931" s="34"/>
      <c r="C931" s="34"/>
      <c r="D931" s="34"/>
      <c r="E931" s="34"/>
      <c r="F931" s="34"/>
      <c r="G931" s="34"/>
      <c r="H931" s="34"/>
      <c r="I931" s="34"/>
    </row>
    <row r="932" spans="1:9" ht="14.25" customHeight="1" x14ac:dyDescent="0.45">
      <c r="A932" s="34"/>
      <c r="B932" s="34"/>
      <c r="C932" s="34"/>
      <c r="D932" s="34"/>
      <c r="E932" s="34"/>
      <c r="F932" s="34"/>
      <c r="G932" s="34"/>
      <c r="H932" s="34"/>
      <c r="I932" s="34"/>
    </row>
    <row r="933" spans="1:9" ht="14.25" customHeight="1" x14ac:dyDescent="0.45">
      <c r="A933" s="34"/>
      <c r="B933" s="34"/>
      <c r="C933" s="34"/>
      <c r="D933" s="34"/>
      <c r="E933" s="34"/>
      <c r="F933" s="34"/>
      <c r="G933" s="34"/>
      <c r="H933" s="34"/>
      <c r="I933" s="34"/>
    </row>
    <row r="934" spans="1:9" ht="14.25" customHeight="1" x14ac:dyDescent="0.45">
      <c r="A934" s="34"/>
      <c r="B934" s="34"/>
      <c r="C934" s="34"/>
      <c r="D934" s="34"/>
      <c r="E934" s="34"/>
      <c r="F934" s="34"/>
      <c r="G934" s="34"/>
      <c r="H934" s="34"/>
      <c r="I934" s="34"/>
    </row>
    <row r="935" spans="1:9" ht="14.25" customHeight="1" x14ac:dyDescent="0.45">
      <c r="A935" s="34"/>
      <c r="B935" s="34"/>
      <c r="C935" s="34"/>
      <c r="D935" s="34"/>
      <c r="E935" s="34"/>
      <c r="F935" s="34"/>
      <c r="G935" s="34"/>
      <c r="H935" s="34"/>
      <c r="I935" s="34"/>
    </row>
    <row r="936" spans="1:9" ht="14.25" customHeight="1" x14ac:dyDescent="0.45">
      <c r="A936" s="34"/>
      <c r="B936" s="34"/>
      <c r="C936" s="34"/>
      <c r="D936" s="34"/>
      <c r="E936" s="34"/>
      <c r="F936" s="34"/>
      <c r="G936" s="34"/>
      <c r="H936" s="34"/>
      <c r="I936" s="34"/>
    </row>
    <row r="937" spans="1:9" ht="14.25" customHeight="1" x14ac:dyDescent="0.45">
      <c r="A937" s="34"/>
      <c r="B937" s="34"/>
      <c r="C937" s="34"/>
      <c r="D937" s="34"/>
      <c r="E937" s="34"/>
      <c r="F937" s="34"/>
      <c r="G937" s="34"/>
      <c r="H937" s="34"/>
      <c r="I937" s="34"/>
    </row>
    <row r="938" spans="1:9" ht="14.25" customHeight="1" x14ac:dyDescent="0.45">
      <c r="A938" s="34"/>
      <c r="B938" s="34"/>
      <c r="C938" s="34"/>
      <c r="D938" s="34"/>
      <c r="E938" s="34"/>
      <c r="F938" s="34"/>
      <c r="G938" s="34"/>
      <c r="H938" s="34"/>
      <c r="I938" s="34"/>
    </row>
    <row r="939" spans="1:9" ht="14.25" customHeight="1" x14ac:dyDescent="0.45">
      <c r="A939" s="34"/>
      <c r="B939" s="34"/>
      <c r="C939" s="34"/>
      <c r="D939" s="34"/>
      <c r="E939" s="34"/>
      <c r="F939" s="34"/>
      <c r="G939" s="34"/>
      <c r="H939" s="34"/>
      <c r="I939" s="34"/>
    </row>
    <row r="940" spans="1:9" ht="14.25" customHeight="1" x14ac:dyDescent="0.45">
      <c r="A940" s="34"/>
      <c r="B940" s="34"/>
      <c r="C940" s="34"/>
      <c r="D940" s="34"/>
      <c r="E940" s="34"/>
      <c r="F940" s="34"/>
      <c r="G940" s="34"/>
      <c r="H940" s="34"/>
      <c r="I940" s="34"/>
    </row>
    <row r="941" spans="1:9" ht="14.25" customHeight="1" x14ac:dyDescent="0.45">
      <c r="A941" s="34"/>
      <c r="B941" s="34"/>
      <c r="C941" s="34"/>
      <c r="D941" s="34"/>
      <c r="E941" s="34"/>
      <c r="F941" s="34"/>
      <c r="G941" s="34"/>
      <c r="H941" s="34"/>
      <c r="I941" s="34"/>
    </row>
    <row r="942" spans="1:9" ht="14.25" customHeight="1" x14ac:dyDescent="0.45">
      <c r="A942" s="34"/>
      <c r="B942" s="34"/>
      <c r="C942" s="34"/>
      <c r="D942" s="34"/>
      <c r="E942" s="34"/>
      <c r="F942" s="34"/>
      <c r="G942" s="34"/>
      <c r="H942" s="34"/>
      <c r="I942" s="34"/>
    </row>
    <row r="943" spans="1:9" ht="14.25" customHeight="1" x14ac:dyDescent="0.45">
      <c r="A943" s="34"/>
      <c r="B943" s="34"/>
      <c r="C943" s="34"/>
      <c r="D943" s="34"/>
      <c r="E943" s="34"/>
      <c r="F943" s="34"/>
      <c r="G943" s="34"/>
      <c r="H943" s="34"/>
      <c r="I943" s="34"/>
    </row>
    <row r="944" spans="1:9" ht="14.25" customHeight="1" x14ac:dyDescent="0.45">
      <c r="A944" s="34"/>
      <c r="B944" s="34"/>
      <c r="C944" s="34"/>
      <c r="D944" s="34"/>
      <c r="E944" s="34"/>
      <c r="F944" s="34"/>
      <c r="G944" s="34"/>
      <c r="H944" s="34"/>
      <c r="I944" s="34"/>
    </row>
    <row r="945" spans="1:9" ht="14.25" customHeight="1" x14ac:dyDescent="0.45">
      <c r="A945" s="34"/>
      <c r="B945" s="34"/>
      <c r="C945" s="34"/>
      <c r="D945" s="34"/>
      <c r="E945" s="34"/>
      <c r="F945" s="34"/>
      <c r="G945" s="34"/>
      <c r="H945" s="34"/>
      <c r="I945" s="34"/>
    </row>
    <row r="946" spans="1:9" ht="14.25" customHeight="1" x14ac:dyDescent="0.45">
      <c r="A946" s="34"/>
      <c r="B946" s="34"/>
      <c r="C946" s="34"/>
      <c r="D946" s="34"/>
      <c r="E946" s="34"/>
      <c r="F946" s="34"/>
      <c r="G946" s="34"/>
      <c r="H946" s="34"/>
      <c r="I946" s="34"/>
    </row>
    <row r="947" spans="1:9" ht="14.25" customHeight="1" x14ac:dyDescent="0.45">
      <c r="A947" s="34"/>
      <c r="B947" s="34"/>
      <c r="C947" s="34"/>
      <c r="D947" s="34"/>
      <c r="E947" s="34"/>
      <c r="F947" s="34"/>
      <c r="G947" s="34"/>
      <c r="H947" s="34"/>
      <c r="I947" s="34"/>
    </row>
    <row r="948" spans="1:9" ht="14.25" customHeight="1" x14ac:dyDescent="0.45">
      <c r="A948" s="34"/>
      <c r="B948" s="34"/>
      <c r="C948" s="34"/>
      <c r="D948" s="34"/>
      <c r="E948" s="34"/>
      <c r="F948" s="34"/>
      <c r="G948" s="34"/>
      <c r="H948" s="34"/>
      <c r="I948" s="34"/>
    </row>
    <row r="949" spans="1:9" ht="14.25" customHeight="1" x14ac:dyDescent="0.45">
      <c r="A949" s="34"/>
      <c r="B949" s="34"/>
      <c r="C949" s="34"/>
      <c r="D949" s="34"/>
      <c r="E949" s="34"/>
      <c r="F949" s="34"/>
      <c r="G949" s="34"/>
      <c r="H949" s="34"/>
      <c r="I949" s="34"/>
    </row>
    <row r="950" spans="1:9" ht="14.25" customHeight="1" x14ac:dyDescent="0.45">
      <c r="A950" s="34"/>
      <c r="B950" s="34"/>
      <c r="C950" s="34"/>
      <c r="D950" s="34"/>
      <c r="E950" s="34"/>
      <c r="F950" s="34"/>
      <c r="G950" s="34"/>
      <c r="H950" s="34"/>
      <c r="I950" s="34"/>
    </row>
    <row r="951" spans="1:9" ht="14.25" customHeight="1" x14ac:dyDescent="0.45">
      <c r="A951" s="34"/>
      <c r="B951" s="34"/>
      <c r="C951" s="34"/>
      <c r="D951" s="34"/>
      <c r="E951" s="34"/>
      <c r="F951" s="34"/>
      <c r="G951" s="34"/>
      <c r="H951" s="34"/>
      <c r="I951" s="34"/>
    </row>
    <row r="952" spans="1:9" ht="14.25" customHeight="1" x14ac:dyDescent="0.45">
      <c r="A952" s="34"/>
      <c r="B952" s="34"/>
      <c r="C952" s="34"/>
      <c r="D952" s="34"/>
      <c r="E952" s="34"/>
      <c r="F952" s="34"/>
      <c r="G952" s="34"/>
      <c r="H952" s="34"/>
      <c r="I952" s="34"/>
    </row>
    <row r="953" spans="1:9" ht="14.25" customHeight="1" x14ac:dyDescent="0.45">
      <c r="A953" s="34"/>
      <c r="B953" s="34"/>
      <c r="C953" s="34"/>
      <c r="D953" s="34"/>
      <c r="E953" s="34"/>
      <c r="F953" s="34"/>
      <c r="G953" s="34"/>
      <c r="H953" s="34"/>
      <c r="I953" s="34"/>
    </row>
    <row r="954" spans="1:9" ht="14.25" customHeight="1" x14ac:dyDescent="0.45">
      <c r="A954" s="34"/>
      <c r="B954" s="34"/>
      <c r="C954" s="34"/>
      <c r="D954" s="34"/>
      <c r="E954" s="34"/>
      <c r="F954" s="34"/>
      <c r="G954" s="34"/>
      <c r="H954" s="34"/>
      <c r="I954" s="34"/>
    </row>
    <row r="955" spans="1:9" ht="14.25" customHeight="1" x14ac:dyDescent="0.45">
      <c r="A955" s="34"/>
      <c r="B955" s="34"/>
      <c r="C955" s="34"/>
      <c r="D955" s="34"/>
      <c r="E955" s="34"/>
      <c r="F955" s="34"/>
      <c r="G955" s="34"/>
      <c r="H955" s="34"/>
      <c r="I955" s="34"/>
    </row>
    <row r="956" spans="1:9" ht="14.25" customHeight="1" x14ac:dyDescent="0.45">
      <c r="A956" s="34"/>
      <c r="B956" s="34"/>
      <c r="C956" s="34"/>
      <c r="D956" s="34"/>
      <c r="E956" s="34"/>
      <c r="F956" s="34"/>
      <c r="G956" s="34"/>
      <c r="H956" s="34"/>
      <c r="I956" s="34"/>
    </row>
    <row r="957" spans="1:9" ht="14.25" customHeight="1" x14ac:dyDescent="0.45">
      <c r="A957" s="34"/>
      <c r="B957" s="34"/>
      <c r="C957" s="34"/>
      <c r="D957" s="34"/>
      <c r="E957" s="34"/>
      <c r="F957" s="34"/>
      <c r="G957" s="34"/>
      <c r="H957" s="34"/>
      <c r="I957" s="34"/>
    </row>
    <row r="958" spans="1:9" ht="14.25" customHeight="1" x14ac:dyDescent="0.45">
      <c r="A958" s="34"/>
      <c r="B958" s="34"/>
      <c r="C958" s="34"/>
      <c r="D958" s="34"/>
      <c r="E958" s="34"/>
      <c r="F958" s="34"/>
      <c r="G958" s="34"/>
      <c r="H958" s="34"/>
      <c r="I958" s="34"/>
    </row>
    <row r="959" spans="1:9" ht="14.25" customHeight="1" x14ac:dyDescent="0.45">
      <c r="A959" s="34"/>
      <c r="B959" s="34"/>
      <c r="C959" s="34"/>
      <c r="D959" s="34"/>
      <c r="E959" s="34"/>
      <c r="F959" s="34"/>
      <c r="G959" s="34"/>
      <c r="H959" s="34"/>
      <c r="I959" s="34"/>
    </row>
    <row r="960" spans="1:9" ht="14.25" customHeight="1" x14ac:dyDescent="0.45">
      <c r="A960" s="34"/>
      <c r="B960" s="34"/>
      <c r="C960" s="34"/>
      <c r="D960" s="34"/>
      <c r="E960" s="34"/>
      <c r="F960" s="34"/>
      <c r="G960" s="34"/>
      <c r="H960" s="34"/>
      <c r="I960" s="34"/>
    </row>
    <row r="961" spans="1:9" ht="14.25" customHeight="1" x14ac:dyDescent="0.45">
      <c r="A961" s="34"/>
      <c r="B961" s="34"/>
      <c r="C961" s="34"/>
      <c r="D961" s="34"/>
      <c r="E961" s="34"/>
      <c r="F961" s="34"/>
      <c r="G961" s="34"/>
      <c r="H961" s="34"/>
      <c r="I961" s="34"/>
    </row>
    <row r="962" spans="1:9" ht="14.25" customHeight="1" x14ac:dyDescent="0.45">
      <c r="A962" s="34"/>
      <c r="B962" s="34"/>
      <c r="C962" s="34"/>
      <c r="D962" s="34"/>
      <c r="E962" s="34"/>
      <c r="F962" s="34"/>
      <c r="G962" s="34"/>
      <c r="H962" s="34"/>
      <c r="I962" s="34"/>
    </row>
    <row r="963" spans="1:9" ht="14.25" customHeight="1" x14ac:dyDescent="0.45">
      <c r="A963" s="34"/>
      <c r="B963" s="34"/>
      <c r="C963" s="34"/>
      <c r="D963" s="34"/>
      <c r="E963" s="34"/>
      <c r="F963" s="34"/>
      <c r="G963" s="34"/>
      <c r="H963" s="34"/>
      <c r="I963" s="34"/>
    </row>
    <row r="964" spans="1:9" ht="14.25" customHeight="1" x14ac:dyDescent="0.45">
      <c r="A964" s="34"/>
      <c r="B964" s="34"/>
      <c r="C964" s="34"/>
      <c r="D964" s="34"/>
      <c r="E964" s="34"/>
      <c r="F964" s="34"/>
      <c r="G964" s="34"/>
      <c r="H964" s="34"/>
      <c r="I964" s="34"/>
    </row>
    <row r="965" spans="1:9" ht="14.25" customHeight="1" x14ac:dyDescent="0.45">
      <c r="A965" s="34"/>
      <c r="B965" s="34"/>
      <c r="C965" s="34"/>
      <c r="D965" s="34"/>
      <c r="E965" s="34"/>
      <c r="F965" s="34"/>
      <c r="G965" s="34"/>
      <c r="H965" s="34"/>
      <c r="I965" s="34"/>
    </row>
    <row r="966" spans="1:9" ht="14.25" customHeight="1" x14ac:dyDescent="0.45">
      <c r="A966" s="34"/>
      <c r="B966" s="34"/>
      <c r="C966" s="34"/>
      <c r="D966" s="34"/>
      <c r="E966" s="34"/>
      <c r="F966" s="34"/>
      <c r="G966" s="34"/>
      <c r="H966" s="34"/>
      <c r="I966" s="34"/>
    </row>
    <row r="967" spans="1:9" ht="14.25" customHeight="1" x14ac:dyDescent="0.45">
      <c r="A967" s="34"/>
      <c r="B967" s="34"/>
      <c r="C967" s="34"/>
      <c r="D967" s="34"/>
      <c r="E967" s="34"/>
      <c r="F967" s="34"/>
      <c r="G967" s="34"/>
      <c r="H967" s="34"/>
      <c r="I967" s="34"/>
    </row>
    <row r="968" spans="1:9" ht="14.25" customHeight="1" x14ac:dyDescent="0.45">
      <c r="A968" s="34"/>
      <c r="B968" s="34"/>
      <c r="C968" s="34"/>
      <c r="D968" s="34"/>
      <c r="E968" s="34"/>
      <c r="F968" s="34"/>
      <c r="G968" s="34"/>
      <c r="H968" s="34"/>
      <c r="I968" s="34"/>
    </row>
    <row r="969" spans="1:9" ht="14.25" customHeight="1" x14ac:dyDescent="0.45">
      <c r="A969" s="34"/>
      <c r="B969" s="34"/>
      <c r="C969" s="34"/>
      <c r="D969" s="34"/>
      <c r="E969" s="34"/>
      <c r="F969" s="34"/>
      <c r="G969" s="34"/>
      <c r="H969" s="34"/>
      <c r="I969" s="34"/>
    </row>
    <row r="970" spans="1:9" ht="14.25" customHeight="1" x14ac:dyDescent="0.45">
      <c r="A970" s="34"/>
      <c r="B970" s="34"/>
      <c r="C970" s="34"/>
      <c r="D970" s="34"/>
      <c r="E970" s="34"/>
      <c r="F970" s="34"/>
      <c r="G970" s="34"/>
      <c r="H970" s="34"/>
      <c r="I970" s="34"/>
    </row>
    <row r="971" spans="1:9" ht="14.25" customHeight="1" x14ac:dyDescent="0.45">
      <c r="A971" s="34"/>
      <c r="B971" s="34"/>
      <c r="C971" s="34"/>
      <c r="D971" s="34"/>
      <c r="E971" s="34"/>
      <c r="F971" s="34"/>
      <c r="G971" s="34"/>
      <c r="H971" s="34"/>
      <c r="I971" s="34"/>
    </row>
    <row r="972" spans="1:9" ht="14.25" customHeight="1" x14ac:dyDescent="0.45">
      <c r="A972" s="34"/>
      <c r="B972" s="34"/>
      <c r="C972" s="34"/>
      <c r="D972" s="34"/>
      <c r="E972" s="34"/>
      <c r="F972" s="34"/>
      <c r="G972" s="34"/>
      <c r="H972" s="34"/>
      <c r="I972" s="34"/>
    </row>
    <row r="973" spans="1:9" ht="14.25" customHeight="1" x14ac:dyDescent="0.45">
      <c r="A973" s="34"/>
      <c r="B973" s="34"/>
      <c r="C973" s="34"/>
      <c r="D973" s="34"/>
      <c r="E973" s="34"/>
      <c r="F973" s="34"/>
      <c r="G973" s="34"/>
      <c r="H973" s="34"/>
      <c r="I973" s="34"/>
    </row>
    <row r="974" spans="1:9" ht="14.25" customHeight="1" x14ac:dyDescent="0.45">
      <c r="A974" s="34"/>
      <c r="B974" s="34"/>
      <c r="C974" s="34"/>
      <c r="D974" s="34"/>
      <c r="E974" s="34"/>
      <c r="F974" s="34"/>
      <c r="G974" s="34"/>
      <c r="H974" s="34"/>
      <c r="I974" s="34"/>
    </row>
    <row r="975" spans="1:9" ht="14.25" customHeight="1" x14ac:dyDescent="0.45">
      <c r="A975" s="34"/>
      <c r="B975" s="34"/>
      <c r="C975" s="34"/>
      <c r="D975" s="34"/>
      <c r="E975" s="34"/>
      <c r="F975" s="34"/>
      <c r="G975" s="34"/>
      <c r="H975" s="34"/>
      <c r="I975" s="34"/>
    </row>
    <row r="976" spans="1:9" ht="14.25" customHeight="1" x14ac:dyDescent="0.45">
      <c r="A976" s="34"/>
      <c r="B976" s="34"/>
      <c r="C976" s="34"/>
      <c r="D976" s="34"/>
      <c r="E976" s="34"/>
      <c r="F976" s="34"/>
      <c r="G976" s="34"/>
      <c r="H976" s="34"/>
      <c r="I976" s="34"/>
    </row>
    <row r="977" spans="1:9" ht="14.25" customHeight="1" x14ac:dyDescent="0.45">
      <c r="A977" s="34"/>
      <c r="B977" s="34"/>
      <c r="C977" s="34"/>
      <c r="D977" s="34"/>
      <c r="E977" s="34"/>
      <c r="F977" s="34"/>
      <c r="G977" s="34"/>
      <c r="H977" s="34"/>
      <c r="I977" s="34"/>
    </row>
    <row r="978" spans="1:9" ht="14.25" customHeight="1" x14ac:dyDescent="0.45">
      <c r="A978" s="34"/>
      <c r="B978" s="34"/>
      <c r="C978" s="34"/>
      <c r="D978" s="34"/>
      <c r="E978" s="34"/>
      <c r="F978" s="34"/>
      <c r="G978" s="34"/>
      <c r="H978" s="34"/>
      <c r="I978" s="34"/>
    </row>
    <row r="979" spans="1:9" ht="14.25" customHeight="1" x14ac:dyDescent="0.45">
      <c r="A979" s="34"/>
      <c r="B979" s="34"/>
      <c r="C979" s="34"/>
      <c r="D979" s="34"/>
      <c r="E979" s="34"/>
      <c r="F979" s="34"/>
      <c r="G979" s="34"/>
      <c r="H979" s="34"/>
      <c r="I979" s="34"/>
    </row>
    <row r="980" spans="1:9" ht="14.25" customHeight="1" x14ac:dyDescent="0.45">
      <c r="A980" s="34"/>
      <c r="B980" s="34"/>
      <c r="C980" s="34"/>
      <c r="D980" s="34"/>
      <c r="E980" s="34"/>
      <c r="F980" s="34"/>
      <c r="G980" s="34"/>
      <c r="H980" s="34"/>
      <c r="I980" s="34"/>
    </row>
    <row r="981" spans="1:9" ht="14.25" customHeight="1" x14ac:dyDescent="0.45">
      <c r="A981" s="34"/>
      <c r="B981" s="34"/>
      <c r="C981" s="34"/>
      <c r="D981" s="34"/>
      <c r="E981" s="34"/>
      <c r="F981" s="34"/>
      <c r="G981" s="34"/>
      <c r="H981" s="34"/>
      <c r="I981" s="34"/>
    </row>
    <row r="982" spans="1:9" ht="14.25" customHeight="1" x14ac:dyDescent="0.45">
      <c r="A982" s="34"/>
      <c r="B982" s="34"/>
      <c r="C982" s="34"/>
      <c r="D982" s="34"/>
      <c r="E982" s="34"/>
      <c r="F982" s="34"/>
      <c r="G982" s="34"/>
      <c r="H982" s="34"/>
      <c r="I982" s="34"/>
    </row>
    <row r="983" spans="1:9" ht="14.25" customHeight="1" x14ac:dyDescent="0.45">
      <c r="A983" s="34"/>
      <c r="B983" s="34"/>
      <c r="C983" s="34"/>
      <c r="D983" s="34"/>
      <c r="E983" s="34"/>
      <c r="F983" s="34"/>
      <c r="G983" s="34"/>
      <c r="H983" s="34"/>
      <c r="I983" s="34"/>
    </row>
    <row r="984" spans="1:9" ht="14.25" customHeight="1" x14ac:dyDescent="0.45">
      <c r="A984" s="34"/>
      <c r="B984" s="34"/>
      <c r="C984" s="34"/>
      <c r="D984" s="34"/>
      <c r="E984" s="34"/>
      <c r="F984" s="34"/>
      <c r="G984" s="34"/>
      <c r="H984" s="34"/>
      <c r="I984" s="34"/>
    </row>
    <row r="985" spans="1:9" ht="14.25" customHeight="1" x14ac:dyDescent="0.45">
      <c r="A985" s="34"/>
      <c r="B985" s="34"/>
      <c r="C985" s="34"/>
      <c r="D985" s="34"/>
      <c r="E985" s="34"/>
      <c r="F985" s="34"/>
      <c r="G985" s="34"/>
      <c r="H985" s="34"/>
      <c r="I985" s="34"/>
    </row>
    <row r="986" spans="1:9" ht="14.25" customHeight="1" x14ac:dyDescent="0.45">
      <c r="A986" s="34"/>
      <c r="B986" s="34"/>
      <c r="C986" s="34"/>
      <c r="D986" s="34"/>
      <c r="E986" s="34"/>
      <c r="F986" s="34"/>
      <c r="G986" s="34"/>
      <c r="H986" s="34"/>
      <c r="I986" s="34"/>
    </row>
    <row r="987" spans="1:9" ht="14.25" customHeight="1" x14ac:dyDescent="0.45">
      <c r="A987" s="34"/>
      <c r="B987" s="34"/>
      <c r="C987" s="34"/>
      <c r="D987" s="34"/>
      <c r="E987" s="34"/>
      <c r="F987" s="34"/>
      <c r="G987" s="34"/>
      <c r="H987" s="34"/>
      <c r="I987" s="34"/>
    </row>
    <row r="988" spans="1:9" ht="14.25" customHeight="1" x14ac:dyDescent="0.45">
      <c r="A988" s="34"/>
      <c r="B988" s="34"/>
      <c r="C988" s="34"/>
      <c r="D988" s="34"/>
      <c r="E988" s="34"/>
      <c r="F988" s="34"/>
      <c r="G988" s="34"/>
      <c r="H988" s="34"/>
      <c r="I988" s="34"/>
    </row>
    <row r="989" spans="1:9" ht="14.25" customHeight="1" x14ac:dyDescent="0.45">
      <c r="A989" s="34"/>
      <c r="B989" s="34"/>
      <c r="C989" s="34"/>
      <c r="D989" s="34"/>
      <c r="E989" s="34"/>
      <c r="F989" s="34"/>
      <c r="G989" s="34"/>
      <c r="H989" s="34"/>
      <c r="I989" s="34"/>
    </row>
    <row r="990" spans="1:9" ht="14.25" customHeight="1" x14ac:dyDescent="0.45">
      <c r="A990" s="34"/>
      <c r="B990" s="34"/>
      <c r="C990" s="34"/>
      <c r="D990" s="34"/>
      <c r="E990" s="34"/>
      <c r="F990" s="34"/>
      <c r="G990" s="34"/>
      <c r="H990" s="34"/>
      <c r="I990" s="34"/>
    </row>
    <row r="991" spans="1:9" ht="14.25" customHeight="1" x14ac:dyDescent="0.45">
      <c r="A991" s="34"/>
      <c r="B991" s="34"/>
      <c r="C991" s="34"/>
      <c r="D991" s="34"/>
      <c r="E991" s="34"/>
      <c r="F991" s="34"/>
      <c r="G991" s="34"/>
      <c r="H991" s="34"/>
      <c r="I991" s="34"/>
    </row>
    <row r="992" spans="1:9" ht="14.25" customHeight="1" x14ac:dyDescent="0.45">
      <c r="A992" s="34"/>
      <c r="B992" s="34"/>
      <c r="C992" s="34"/>
      <c r="D992" s="34"/>
      <c r="E992" s="34"/>
      <c r="F992" s="34"/>
      <c r="G992" s="34"/>
      <c r="H992" s="34"/>
      <c r="I992" s="34"/>
    </row>
    <row r="993" spans="1:9" ht="14.25" customHeight="1" x14ac:dyDescent="0.45">
      <c r="A993" s="34"/>
      <c r="B993" s="34"/>
      <c r="C993" s="34"/>
      <c r="D993" s="34"/>
      <c r="E993" s="34"/>
      <c r="F993" s="34"/>
      <c r="G993" s="34"/>
      <c r="H993" s="34"/>
      <c r="I993" s="34"/>
    </row>
    <row r="994" spans="1:9" ht="14.25" customHeight="1" x14ac:dyDescent="0.45">
      <c r="A994" s="34"/>
      <c r="B994" s="34"/>
      <c r="C994" s="34"/>
      <c r="D994" s="34"/>
      <c r="E994" s="34"/>
      <c r="F994" s="34"/>
      <c r="G994" s="34"/>
      <c r="H994" s="34"/>
      <c r="I994" s="34"/>
    </row>
    <row r="995" spans="1:9" ht="14.25" customHeight="1" x14ac:dyDescent="0.45">
      <c r="A995" s="34"/>
      <c r="B995" s="34"/>
      <c r="C995" s="34"/>
      <c r="D995" s="34"/>
      <c r="E995" s="34"/>
      <c r="F995" s="34"/>
      <c r="G995" s="34"/>
      <c r="H995" s="34"/>
      <c r="I995" s="34"/>
    </row>
    <row r="996" spans="1:9" ht="14.25" customHeight="1" x14ac:dyDescent="0.45">
      <c r="A996" s="34"/>
      <c r="B996" s="34"/>
      <c r="C996" s="34"/>
      <c r="D996" s="34"/>
      <c r="E996" s="34"/>
      <c r="F996" s="34"/>
      <c r="G996" s="34"/>
      <c r="H996" s="34"/>
      <c r="I996" s="34"/>
    </row>
    <row r="997" spans="1:9" ht="14.25" customHeight="1" x14ac:dyDescent="0.45">
      <c r="A997" s="34"/>
      <c r="B997" s="34"/>
      <c r="C997" s="34"/>
      <c r="D997" s="34"/>
      <c r="E997" s="34"/>
      <c r="F997" s="34"/>
      <c r="G997" s="34"/>
      <c r="H997" s="34"/>
      <c r="I997" s="34"/>
    </row>
    <row r="998" spans="1:9" ht="14.25" customHeight="1" x14ac:dyDescent="0.45">
      <c r="A998" s="34"/>
      <c r="B998" s="34"/>
      <c r="C998" s="34"/>
      <c r="D998" s="34"/>
      <c r="E998" s="34"/>
      <c r="F998" s="34"/>
      <c r="G998" s="34"/>
      <c r="H998" s="34"/>
      <c r="I998" s="34"/>
    </row>
    <row r="999" spans="1:9" ht="14.25" customHeight="1" x14ac:dyDescent="0.45">
      <c r="A999" s="34"/>
      <c r="B999" s="34"/>
      <c r="C999" s="34"/>
      <c r="D999" s="34"/>
      <c r="E999" s="34"/>
      <c r="F999" s="34"/>
      <c r="G999" s="34"/>
      <c r="H999" s="34"/>
      <c r="I999" s="34"/>
    </row>
    <row r="1000" spans="1:9" ht="14.25" customHeight="1" x14ac:dyDescent="0.45">
      <c r="A1000" s="34"/>
      <c r="B1000" s="34"/>
      <c r="C1000" s="34"/>
      <c r="D1000" s="34"/>
      <c r="E1000" s="34"/>
      <c r="F1000" s="34"/>
      <c r="G1000" s="34"/>
      <c r="H1000" s="34"/>
      <c r="I1000" s="34"/>
    </row>
  </sheetData>
  <mergeCells count="10">
    <mergeCell ref="G1:I1"/>
    <mergeCell ref="A5:I5"/>
    <mergeCell ref="B6:H6"/>
    <mergeCell ref="B7:H7"/>
    <mergeCell ref="A9:A11"/>
    <mergeCell ref="B9:B11"/>
    <mergeCell ref="C9:C11"/>
    <mergeCell ref="D9:I9"/>
    <mergeCell ref="D10:D11"/>
    <mergeCell ref="E10:I10"/>
  </mergeCells>
  <pageMargins left="0.25" right="0.25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127"/>
  <sheetViews>
    <sheetView view="pageBreakPreview" topLeftCell="A90" zoomScale="85" zoomScaleNormal="85" zoomScaleSheetLayoutView="85" zoomScalePageLayoutView="70" workbookViewId="0">
      <selection activeCell="F100" sqref="F100"/>
    </sheetView>
  </sheetViews>
  <sheetFormatPr defaultColWidth="9.1328125" defaultRowHeight="13.5" x14ac:dyDescent="0.35"/>
  <cols>
    <col min="1" max="1" width="9.1328125" style="1"/>
    <col min="2" max="2" width="21.1328125" style="1" customWidth="1"/>
    <col min="3" max="3" width="39.796875" style="1" customWidth="1"/>
    <col min="4" max="4" width="16.3984375" style="25" customWidth="1"/>
    <col min="5" max="5" width="9.9296875" style="1" customWidth="1"/>
    <col min="6" max="6" width="12" style="1" customWidth="1"/>
    <col min="7" max="7" width="10.9296875" style="1" customWidth="1"/>
    <col min="8" max="8" width="10.1328125" style="1" customWidth="1"/>
    <col min="9" max="9" width="9.53125" style="1" customWidth="1"/>
    <col min="10" max="10" width="10.19921875" style="1" customWidth="1"/>
    <col min="11" max="11" width="10" style="1" customWidth="1"/>
    <col min="12" max="12" width="9.86328125" style="1" customWidth="1"/>
    <col min="13" max="13" width="10.59765625" style="1" customWidth="1"/>
    <col min="14" max="14" width="10" style="1" customWidth="1"/>
    <col min="15" max="15" width="8.9296875" style="1" customWidth="1"/>
    <col min="16" max="16" width="9.265625" style="1" customWidth="1"/>
    <col min="17" max="17" width="13.73046875" style="1" customWidth="1"/>
    <col min="18" max="18" width="13" style="1" customWidth="1"/>
    <col min="19" max="19" width="11.3984375" style="1" customWidth="1"/>
    <col min="20" max="16384" width="9.1328125" style="1"/>
  </cols>
  <sheetData>
    <row r="1" spans="1:21" ht="17.649999999999999" customHeight="1" x14ac:dyDescent="0.35">
      <c r="M1" s="168" t="s">
        <v>406</v>
      </c>
      <c r="N1" s="207"/>
      <c r="O1" s="207"/>
      <c r="P1" s="207"/>
    </row>
    <row r="2" spans="1:21" ht="77.25" customHeight="1" x14ac:dyDescent="0.35">
      <c r="E2" s="35"/>
      <c r="M2" s="207"/>
      <c r="N2" s="207"/>
      <c r="O2" s="207"/>
      <c r="P2" s="207"/>
    </row>
    <row r="5" spans="1:21" ht="17.649999999999999" x14ac:dyDescent="0.5">
      <c r="A5" s="209" t="s">
        <v>377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21" ht="17.649999999999999" x14ac:dyDescent="0.5">
      <c r="A6" s="209" t="s">
        <v>378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21" ht="17.649999999999999" x14ac:dyDescent="0.5">
      <c r="A7" s="209" t="s">
        <v>379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</row>
    <row r="9" spans="1:21" ht="43.15" customHeight="1" x14ac:dyDescent="0.35">
      <c r="A9" s="205" t="s">
        <v>0</v>
      </c>
      <c r="B9" s="205" t="s">
        <v>6</v>
      </c>
      <c r="C9" s="205" t="s">
        <v>7</v>
      </c>
      <c r="D9" s="205" t="s">
        <v>32</v>
      </c>
      <c r="E9" s="205" t="s">
        <v>28</v>
      </c>
      <c r="F9" s="205"/>
      <c r="G9" s="205"/>
      <c r="H9" s="205"/>
      <c r="I9" s="205"/>
      <c r="J9" s="205"/>
      <c r="K9" s="205" t="s">
        <v>318</v>
      </c>
      <c r="L9" s="205"/>
      <c r="M9" s="205"/>
      <c r="N9" s="205"/>
      <c r="O9" s="205"/>
      <c r="P9" s="205"/>
      <c r="Q9" s="1" t="s">
        <v>186</v>
      </c>
      <c r="R9" s="1" t="s">
        <v>187</v>
      </c>
      <c r="S9" s="1" t="s">
        <v>188</v>
      </c>
      <c r="T9" s="1" t="s">
        <v>189</v>
      </c>
      <c r="U9" s="1" t="s">
        <v>190</v>
      </c>
    </row>
    <row r="10" spans="1:21" ht="16.5" customHeight="1" x14ac:dyDescent="0.35">
      <c r="A10" s="205"/>
      <c r="B10" s="205"/>
      <c r="C10" s="205"/>
      <c r="D10" s="205"/>
      <c r="E10" s="205" t="s">
        <v>314</v>
      </c>
      <c r="F10" s="205" t="s">
        <v>315</v>
      </c>
      <c r="G10" s="205"/>
      <c r="H10" s="205"/>
      <c r="I10" s="205"/>
      <c r="J10" s="205"/>
      <c r="K10" s="205" t="s">
        <v>314</v>
      </c>
      <c r="L10" s="205" t="s">
        <v>315</v>
      </c>
      <c r="M10" s="205"/>
      <c r="N10" s="205"/>
      <c r="O10" s="205"/>
      <c r="P10" s="205"/>
      <c r="Q10" s="1">
        <v>1875872</v>
      </c>
      <c r="R10" s="1">
        <v>5871.25</v>
      </c>
      <c r="S10" s="1">
        <v>2596.85</v>
      </c>
      <c r="T10" s="1">
        <v>4163.29</v>
      </c>
      <c r="U10" s="1">
        <f>SUM(R10:T10)</f>
        <v>12631.39</v>
      </c>
    </row>
    <row r="11" spans="1:21" ht="15.4" x14ac:dyDescent="0.35">
      <c r="A11" s="205"/>
      <c r="B11" s="205"/>
      <c r="C11" s="205"/>
      <c r="D11" s="205"/>
      <c r="E11" s="205"/>
      <c r="F11" s="60" t="s">
        <v>14</v>
      </c>
      <c r="G11" s="60" t="s">
        <v>15</v>
      </c>
      <c r="H11" s="60" t="s">
        <v>16</v>
      </c>
      <c r="I11" s="60" t="s">
        <v>17</v>
      </c>
      <c r="J11" s="60" t="s">
        <v>18</v>
      </c>
      <c r="K11" s="205"/>
      <c r="L11" s="60" t="s">
        <v>14</v>
      </c>
      <c r="M11" s="60" t="s">
        <v>15</v>
      </c>
      <c r="N11" s="60" t="s">
        <v>16</v>
      </c>
      <c r="O11" s="60" t="s">
        <v>17</v>
      </c>
      <c r="P11" s="60" t="s">
        <v>18</v>
      </c>
    </row>
    <row r="12" spans="1:21" ht="15.4" x14ac:dyDescent="0.35">
      <c r="A12" s="205"/>
      <c r="B12" s="205"/>
      <c r="C12" s="205"/>
      <c r="D12" s="205"/>
      <c r="E12" s="61" t="s">
        <v>29</v>
      </c>
      <c r="F12" s="61" t="s">
        <v>29</v>
      </c>
      <c r="G12" s="61" t="s">
        <v>29</v>
      </c>
      <c r="H12" s="61" t="s">
        <v>29</v>
      </c>
      <c r="I12" s="61" t="s">
        <v>29</v>
      </c>
      <c r="J12" s="61" t="s">
        <v>29</v>
      </c>
      <c r="K12" s="61" t="s">
        <v>30</v>
      </c>
      <c r="L12" s="61" t="s">
        <v>30</v>
      </c>
      <c r="M12" s="61" t="s">
        <v>30</v>
      </c>
      <c r="N12" s="61" t="s">
        <v>30</v>
      </c>
      <c r="O12" s="61" t="s">
        <v>30</v>
      </c>
      <c r="P12" s="61" t="s">
        <v>30</v>
      </c>
    </row>
    <row r="13" spans="1:21" ht="15.4" x14ac:dyDescent="0.3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</row>
    <row r="14" spans="1:21" ht="15.4" x14ac:dyDescent="0.35">
      <c r="A14" s="208" t="s">
        <v>31</v>
      </c>
      <c r="B14" s="208"/>
      <c r="C14" s="208"/>
      <c r="D14" s="208"/>
      <c r="E14" s="37">
        <f>E15+E16</f>
        <v>215.83399999999997</v>
      </c>
      <c r="F14" s="37">
        <f>F15+F16</f>
        <v>47.594000000000001</v>
      </c>
      <c r="G14" s="37">
        <f t="shared" ref="G14:P14" si="0">G15+G16</f>
        <v>168.24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8">
        <f t="shared" si="0"/>
        <v>28500.931482761007</v>
      </c>
      <c r="L14" s="38">
        <f t="shared" si="0"/>
        <v>6284.8616438166318</v>
      </c>
      <c r="M14" s="38">
        <f t="shared" si="0"/>
        <v>22216.069838944379</v>
      </c>
      <c r="N14" s="38">
        <f t="shared" si="0"/>
        <v>0</v>
      </c>
      <c r="O14" s="38">
        <f t="shared" si="0"/>
        <v>0</v>
      </c>
      <c r="P14" s="38">
        <f t="shared" si="0"/>
        <v>0</v>
      </c>
    </row>
    <row r="15" spans="1:21" ht="15.4" x14ac:dyDescent="0.35">
      <c r="A15" s="208" t="s">
        <v>316</v>
      </c>
      <c r="B15" s="208"/>
      <c r="C15" s="208"/>
      <c r="D15" s="208"/>
      <c r="E15" s="37">
        <f>E17+E22+E32+E41+E48+E50+E52+E92+E91+E90+E89+E88+E87+E74+E93+E98+E113+E109+E119+E72+E94</f>
        <v>212.36999999999998</v>
      </c>
      <c r="F15" s="37">
        <f>F17+F22+F32+F41+F48+F50+F52+F92+F91+F90+F89+F88+F87+F74+F93+F98+F113+F109+F119+F72+F94</f>
        <v>44.13</v>
      </c>
      <c r="G15" s="37">
        <f t="shared" ref="G15:P15" si="1">G17+G22+G32+G41+G48+G50+G52+G92+G91+G90+G89+G88+G87+G74+G93+G98+G113+G109+G119+G72+G94</f>
        <v>168.24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8">
        <f t="shared" si="1"/>
        <v>28043.504900961183</v>
      </c>
      <c r="L15" s="38">
        <f t="shared" si="1"/>
        <v>5827.4350620168079</v>
      </c>
      <c r="M15" s="38">
        <f t="shared" si="1"/>
        <v>22216.069838944379</v>
      </c>
      <c r="N15" s="38">
        <f t="shared" si="1"/>
        <v>0</v>
      </c>
      <c r="O15" s="38">
        <f t="shared" si="1"/>
        <v>0</v>
      </c>
      <c r="P15" s="38">
        <f t="shared" si="1"/>
        <v>0</v>
      </c>
    </row>
    <row r="16" spans="1:21" ht="15.4" x14ac:dyDescent="0.35">
      <c r="A16" s="208" t="s">
        <v>317</v>
      </c>
      <c r="B16" s="208"/>
      <c r="C16" s="208"/>
      <c r="D16" s="208"/>
      <c r="E16" s="37">
        <f t="shared" ref="E16:P16" si="2">E95+E96+E97</f>
        <v>3.464</v>
      </c>
      <c r="F16" s="37">
        <f t="shared" si="2"/>
        <v>3.464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8">
        <f t="shared" si="2"/>
        <v>457.42658179982385</v>
      </c>
      <c r="L16" s="38">
        <f t="shared" si="2"/>
        <v>457.42658179982385</v>
      </c>
      <c r="M16" s="38">
        <f t="shared" si="2"/>
        <v>0</v>
      </c>
      <c r="N16" s="38">
        <f t="shared" si="2"/>
        <v>0</v>
      </c>
      <c r="O16" s="38">
        <f t="shared" si="2"/>
        <v>0</v>
      </c>
      <c r="P16" s="38">
        <f t="shared" si="2"/>
        <v>0</v>
      </c>
    </row>
    <row r="17" spans="1:16" ht="15.4" x14ac:dyDescent="0.35">
      <c r="A17" s="93" t="s">
        <v>238</v>
      </c>
      <c r="B17" s="93"/>
      <c r="C17" s="93"/>
      <c r="D17" s="93"/>
      <c r="E17" s="39">
        <f>SUM(E18:E21)</f>
        <v>4.07</v>
      </c>
      <c r="F17" s="39">
        <f t="shared" ref="F17:P17" si="3">SUM(F18:F21)</f>
        <v>0</v>
      </c>
      <c r="G17" s="39">
        <f t="shared" si="3"/>
        <v>4.07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8">
        <f t="shared" si="3"/>
        <v>537.44982330406549</v>
      </c>
      <c r="L17" s="38">
        <f t="shared" si="3"/>
        <v>0</v>
      </c>
      <c r="M17" s="38">
        <f t="shared" si="3"/>
        <v>537.44982330406549</v>
      </c>
      <c r="N17" s="38">
        <f t="shared" si="3"/>
        <v>0</v>
      </c>
      <c r="O17" s="38">
        <f t="shared" si="3"/>
        <v>0</v>
      </c>
      <c r="P17" s="38">
        <f t="shared" si="3"/>
        <v>0</v>
      </c>
    </row>
    <row r="18" spans="1:16" ht="126.4" customHeight="1" x14ac:dyDescent="0.35">
      <c r="A18" s="52">
        <v>1</v>
      </c>
      <c r="B18" s="50" t="s">
        <v>56</v>
      </c>
      <c r="C18" s="50" t="s">
        <v>319</v>
      </c>
      <c r="D18" s="52" t="s">
        <v>184</v>
      </c>
      <c r="E18" s="62">
        <f>SUM(F18:J18)</f>
        <v>1.1000000000000001</v>
      </c>
      <c r="F18" s="62"/>
      <c r="G18" s="62">
        <v>1.1000000000000001</v>
      </c>
      <c r="H18" s="62"/>
      <c r="I18" s="62"/>
      <c r="J18" s="62"/>
      <c r="K18" s="63">
        <f>SUM(L18:P18)</f>
        <v>145.25670900109878</v>
      </c>
      <c r="L18" s="63">
        <v>0</v>
      </c>
      <c r="M18" s="63">
        <v>145.25670900109878</v>
      </c>
      <c r="N18" s="63"/>
      <c r="O18" s="63"/>
      <c r="P18" s="63"/>
    </row>
    <row r="19" spans="1:16" ht="61.5" x14ac:dyDescent="0.35">
      <c r="A19" s="52">
        <v>2</v>
      </c>
      <c r="B19" s="50" t="s">
        <v>56</v>
      </c>
      <c r="C19" s="50" t="s">
        <v>239</v>
      </c>
      <c r="D19" s="52" t="s">
        <v>184</v>
      </c>
      <c r="E19" s="62">
        <f>SUM(F19:J19)</f>
        <v>1.8</v>
      </c>
      <c r="F19" s="62"/>
      <c r="G19" s="62">
        <v>1.8</v>
      </c>
      <c r="H19" s="62"/>
      <c r="I19" s="62"/>
      <c r="J19" s="62"/>
      <c r="K19" s="63">
        <f>SUM(L19:P19)</f>
        <v>237.69279654725256</v>
      </c>
      <c r="L19" s="63">
        <v>0</v>
      </c>
      <c r="M19" s="63">
        <v>237.69279654725256</v>
      </c>
      <c r="N19" s="63"/>
      <c r="O19" s="63"/>
      <c r="P19" s="63"/>
    </row>
    <row r="20" spans="1:16" ht="76.900000000000006" x14ac:dyDescent="0.35">
      <c r="A20" s="52">
        <v>3</v>
      </c>
      <c r="B20" s="50" t="s">
        <v>57</v>
      </c>
      <c r="C20" s="50" t="s">
        <v>241</v>
      </c>
      <c r="D20" s="52" t="s">
        <v>184</v>
      </c>
      <c r="E20" s="62">
        <f t="shared" ref="E20:E21" si="4">SUM(F20:J20)</f>
        <v>0.55000000000000004</v>
      </c>
      <c r="F20" s="62"/>
      <c r="G20" s="62">
        <v>0.55000000000000004</v>
      </c>
      <c r="H20" s="62"/>
      <c r="I20" s="62"/>
      <c r="J20" s="62"/>
      <c r="K20" s="63">
        <f t="shared" ref="K20:K21" si="5">SUM(L20:P20)</f>
        <v>72.628354500549392</v>
      </c>
      <c r="L20" s="63">
        <v>0</v>
      </c>
      <c r="M20" s="63">
        <v>72.628354500549392</v>
      </c>
      <c r="N20" s="63"/>
      <c r="O20" s="63"/>
      <c r="P20" s="63"/>
    </row>
    <row r="21" spans="1:16" ht="61.5" x14ac:dyDescent="0.35">
      <c r="A21" s="52">
        <v>4</v>
      </c>
      <c r="B21" s="50" t="s">
        <v>55</v>
      </c>
      <c r="C21" s="50" t="s">
        <v>242</v>
      </c>
      <c r="D21" s="52" t="s">
        <v>184</v>
      </c>
      <c r="E21" s="62">
        <f t="shared" si="4"/>
        <v>0.62</v>
      </c>
      <c r="F21" s="62"/>
      <c r="G21" s="62">
        <v>0.62</v>
      </c>
      <c r="H21" s="62"/>
      <c r="I21" s="62"/>
      <c r="J21" s="62"/>
      <c r="K21" s="63">
        <f t="shared" si="5"/>
        <v>81.871963255164758</v>
      </c>
      <c r="L21" s="63">
        <v>0</v>
      </c>
      <c r="M21" s="63">
        <v>81.871963255164758</v>
      </c>
      <c r="N21" s="63"/>
      <c r="O21" s="63"/>
      <c r="P21" s="63"/>
    </row>
    <row r="22" spans="1:16" ht="15.4" x14ac:dyDescent="0.45">
      <c r="A22" s="206" t="s">
        <v>243</v>
      </c>
      <c r="B22" s="206"/>
      <c r="C22" s="206"/>
      <c r="D22" s="206"/>
      <c r="E22" s="62">
        <f>SUM(E23:E31)</f>
        <v>13.549999999999999</v>
      </c>
      <c r="F22" s="62">
        <f t="shared" ref="F22:P22" si="6">SUM(F23:F31)</f>
        <v>3.3</v>
      </c>
      <c r="G22" s="62">
        <f t="shared" si="6"/>
        <v>10.25</v>
      </c>
      <c r="H22" s="62">
        <f t="shared" si="6"/>
        <v>0</v>
      </c>
      <c r="I22" s="62">
        <f t="shared" si="6"/>
        <v>0</v>
      </c>
      <c r="J22" s="62">
        <f t="shared" si="6"/>
        <v>0</v>
      </c>
      <c r="K22" s="63">
        <f t="shared" si="6"/>
        <v>1789.2985517862619</v>
      </c>
      <c r="L22" s="63">
        <f t="shared" si="6"/>
        <v>435.77012700329635</v>
      </c>
      <c r="M22" s="63">
        <f t="shared" si="6"/>
        <v>1353.5284247829657</v>
      </c>
      <c r="N22" s="63">
        <f t="shared" si="6"/>
        <v>0</v>
      </c>
      <c r="O22" s="63">
        <f t="shared" si="6"/>
        <v>0</v>
      </c>
      <c r="P22" s="63">
        <f t="shared" si="6"/>
        <v>0</v>
      </c>
    </row>
    <row r="23" spans="1:16" ht="92.25" x14ac:dyDescent="0.35">
      <c r="A23" s="52">
        <v>5</v>
      </c>
      <c r="B23" s="52" t="s">
        <v>128</v>
      </c>
      <c r="C23" s="51" t="s">
        <v>320</v>
      </c>
      <c r="D23" s="52" t="s">
        <v>184</v>
      </c>
      <c r="E23" s="62">
        <f t="shared" ref="E23:E31" si="7">SUM(F23:J23)</f>
        <v>0.5</v>
      </c>
      <c r="F23" s="62"/>
      <c r="G23" s="62">
        <v>0.5</v>
      </c>
      <c r="H23" s="62"/>
      <c r="I23" s="62"/>
      <c r="J23" s="62"/>
      <c r="K23" s="63">
        <f t="shared" ref="K23:K31" si="8">SUM(L23:P23)</f>
        <v>66.025776818681265</v>
      </c>
      <c r="L23" s="63">
        <v>0</v>
      </c>
      <c r="M23" s="63">
        <v>66.025776818681265</v>
      </c>
      <c r="N23" s="63"/>
      <c r="O23" s="63"/>
      <c r="P23" s="63"/>
    </row>
    <row r="24" spans="1:16" ht="76.900000000000006" x14ac:dyDescent="0.35">
      <c r="A24" s="52">
        <v>6</v>
      </c>
      <c r="B24" s="52" t="s">
        <v>127</v>
      </c>
      <c r="C24" s="51" t="s">
        <v>295</v>
      </c>
      <c r="D24" s="52" t="s">
        <v>184</v>
      </c>
      <c r="E24" s="62">
        <f t="shared" si="7"/>
        <v>3.3</v>
      </c>
      <c r="F24" s="62">
        <v>3.3</v>
      </c>
      <c r="G24" s="62"/>
      <c r="H24" s="62"/>
      <c r="I24" s="62"/>
      <c r="J24" s="62"/>
      <c r="K24" s="63">
        <f t="shared" si="8"/>
        <v>435.77012700329635</v>
      </c>
      <c r="L24" s="63">
        <v>435.77012700329635</v>
      </c>
      <c r="M24" s="63">
        <v>0</v>
      </c>
      <c r="N24" s="63"/>
      <c r="O24" s="63"/>
      <c r="P24" s="63"/>
    </row>
    <row r="25" spans="1:16" ht="92.25" x14ac:dyDescent="0.35">
      <c r="A25" s="52">
        <v>7</v>
      </c>
      <c r="B25" s="51" t="s">
        <v>127</v>
      </c>
      <c r="C25" s="51" t="s">
        <v>396</v>
      </c>
      <c r="D25" s="52" t="s">
        <v>184</v>
      </c>
      <c r="E25" s="62">
        <f t="shared" si="7"/>
        <v>1.2</v>
      </c>
      <c r="F25" s="62"/>
      <c r="G25" s="62">
        <v>1.2</v>
      </c>
      <c r="H25" s="62"/>
      <c r="I25" s="62"/>
      <c r="J25" s="62"/>
      <c r="K25" s="63">
        <f t="shared" si="8"/>
        <v>158.46186436483504</v>
      </c>
      <c r="L25" s="63">
        <v>0</v>
      </c>
      <c r="M25" s="63">
        <v>158.46186436483504</v>
      </c>
      <c r="N25" s="63"/>
      <c r="O25" s="63"/>
      <c r="P25" s="63"/>
    </row>
    <row r="26" spans="1:16" ht="61.5" x14ac:dyDescent="0.35">
      <c r="A26" s="52">
        <v>8</v>
      </c>
      <c r="B26" s="51" t="s">
        <v>126</v>
      </c>
      <c r="C26" s="51" t="s">
        <v>244</v>
      </c>
      <c r="D26" s="52" t="s">
        <v>184</v>
      </c>
      <c r="E26" s="62">
        <f t="shared" si="7"/>
        <v>0.85</v>
      </c>
      <c r="F26" s="62"/>
      <c r="G26" s="62">
        <v>0.85</v>
      </c>
      <c r="H26" s="62"/>
      <c r="I26" s="62"/>
      <c r="J26" s="62"/>
      <c r="K26" s="63">
        <f t="shared" si="8"/>
        <v>112.24382059175815</v>
      </c>
      <c r="L26" s="63">
        <v>0</v>
      </c>
      <c r="M26" s="63">
        <v>112.24382059175815</v>
      </c>
      <c r="N26" s="63"/>
      <c r="O26" s="63"/>
      <c r="P26" s="63"/>
    </row>
    <row r="27" spans="1:16" ht="61.5" x14ac:dyDescent="0.35">
      <c r="A27" s="52">
        <v>9</v>
      </c>
      <c r="B27" s="51" t="s">
        <v>125</v>
      </c>
      <c r="C27" s="51" t="s">
        <v>58</v>
      </c>
      <c r="D27" s="52" t="s">
        <v>184</v>
      </c>
      <c r="E27" s="62">
        <f t="shared" si="7"/>
        <v>1.2</v>
      </c>
      <c r="F27" s="62"/>
      <c r="G27" s="62">
        <v>1.2</v>
      </c>
      <c r="H27" s="62"/>
      <c r="I27" s="62"/>
      <c r="J27" s="62"/>
      <c r="K27" s="63">
        <f t="shared" si="8"/>
        <v>158.46186436483504</v>
      </c>
      <c r="L27" s="63">
        <v>0</v>
      </c>
      <c r="M27" s="63">
        <v>158.46186436483504</v>
      </c>
      <c r="N27" s="63"/>
      <c r="O27" s="63"/>
      <c r="P27" s="63"/>
    </row>
    <row r="28" spans="1:16" ht="107.65" x14ac:dyDescent="0.35">
      <c r="A28" s="52">
        <v>10</v>
      </c>
      <c r="B28" s="51" t="s">
        <v>124</v>
      </c>
      <c r="C28" s="51" t="s">
        <v>397</v>
      </c>
      <c r="D28" s="52" t="s">
        <v>184</v>
      </c>
      <c r="E28" s="62">
        <f t="shared" si="7"/>
        <v>2.5</v>
      </c>
      <c r="F28" s="62"/>
      <c r="G28" s="62">
        <v>2.5</v>
      </c>
      <c r="H28" s="62"/>
      <c r="I28" s="62"/>
      <c r="J28" s="62"/>
      <c r="K28" s="63">
        <f t="shared" si="8"/>
        <v>330.12888409340633</v>
      </c>
      <c r="L28" s="63">
        <v>0</v>
      </c>
      <c r="M28" s="63">
        <v>330.12888409340633</v>
      </c>
      <c r="N28" s="63"/>
      <c r="O28" s="63"/>
      <c r="P28" s="63"/>
    </row>
    <row r="29" spans="1:16" ht="61.5" x14ac:dyDescent="0.35">
      <c r="A29" s="52">
        <v>11</v>
      </c>
      <c r="B29" s="51" t="s">
        <v>123</v>
      </c>
      <c r="C29" s="51" t="s">
        <v>59</v>
      </c>
      <c r="D29" s="52" t="s">
        <v>184</v>
      </c>
      <c r="E29" s="62">
        <f t="shared" si="7"/>
        <v>1.7</v>
      </c>
      <c r="F29" s="62"/>
      <c r="G29" s="62">
        <v>1.7</v>
      </c>
      <c r="H29" s="62"/>
      <c r="I29" s="62"/>
      <c r="J29" s="62"/>
      <c r="K29" s="63">
        <f t="shared" si="8"/>
        <v>224.4876411835163</v>
      </c>
      <c r="L29" s="63">
        <v>0</v>
      </c>
      <c r="M29" s="63">
        <v>224.4876411835163</v>
      </c>
      <c r="N29" s="63"/>
      <c r="O29" s="63"/>
      <c r="P29" s="63"/>
    </row>
    <row r="30" spans="1:16" ht="76.900000000000006" x14ac:dyDescent="0.35">
      <c r="A30" s="52">
        <v>12</v>
      </c>
      <c r="B30" s="51" t="s">
        <v>226</v>
      </c>
      <c r="C30" s="51" t="s">
        <v>246</v>
      </c>
      <c r="D30" s="52" t="s">
        <v>184</v>
      </c>
      <c r="E30" s="62">
        <f t="shared" si="7"/>
        <v>1.7</v>
      </c>
      <c r="F30" s="62"/>
      <c r="G30" s="62">
        <v>1.7</v>
      </c>
      <c r="H30" s="62" t="s">
        <v>227</v>
      </c>
      <c r="I30" s="62"/>
      <c r="J30" s="62"/>
      <c r="K30" s="63">
        <f t="shared" si="8"/>
        <v>224.4876411835163</v>
      </c>
      <c r="L30" s="63">
        <v>0</v>
      </c>
      <c r="M30" s="63">
        <v>224.4876411835163</v>
      </c>
      <c r="N30" s="63"/>
      <c r="O30" s="63"/>
      <c r="P30" s="63"/>
    </row>
    <row r="31" spans="1:16" ht="76.900000000000006" x14ac:dyDescent="0.35">
      <c r="A31" s="52">
        <v>13</v>
      </c>
      <c r="B31" s="51" t="s">
        <v>122</v>
      </c>
      <c r="C31" s="51" t="s">
        <v>321</v>
      </c>
      <c r="D31" s="52" t="s">
        <v>184</v>
      </c>
      <c r="E31" s="62">
        <f t="shared" si="7"/>
        <v>0.6</v>
      </c>
      <c r="F31" s="62"/>
      <c r="G31" s="62">
        <v>0.6</v>
      </c>
      <c r="H31" s="62"/>
      <c r="I31" s="62"/>
      <c r="J31" s="62"/>
      <c r="K31" s="63">
        <f t="shared" si="8"/>
        <v>79.230932182417519</v>
      </c>
      <c r="L31" s="63">
        <v>0</v>
      </c>
      <c r="M31" s="63">
        <v>79.230932182417519</v>
      </c>
      <c r="N31" s="63"/>
      <c r="O31" s="63"/>
      <c r="P31" s="63"/>
    </row>
    <row r="32" spans="1:16" ht="15.4" x14ac:dyDescent="0.35">
      <c r="A32" s="108" t="s">
        <v>247</v>
      </c>
      <c r="B32" s="108"/>
      <c r="C32" s="108"/>
      <c r="D32" s="108"/>
      <c r="E32" s="62">
        <f>SUM(E33:E40)</f>
        <v>67.319999999999993</v>
      </c>
      <c r="F32" s="62">
        <f t="shared" ref="F32:P32" si="9">SUM(F33:F40)</f>
        <v>10.850000000000001</v>
      </c>
      <c r="G32" s="62">
        <f>SUM(G33:G40)</f>
        <v>56.47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3">
        <f t="shared" si="9"/>
        <v>8889.7105908672456</v>
      </c>
      <c r="L32" s="63">
        <f t="shared" si="9"/>
        <v>1432.7593569653836</v>
      </c>
      <c r="M32" s="63">
        <f t="shared" si="9"/>
        <v>7456.951233901862</v>
      </c>
      <c r="N32" s="63">
        <f t="shared" si="9"/>
        <v>0</v>
      </c>
      <c r="O32" s="63">
        <f t="shared" si="9"/>
        <v>0</v>
      </c>
      <c r="P32" s="63">
        <f t="shared" si="9"/>
        <v>0</v>
      </c>
    </row>
    <row r="33" spans="1:16" ht="61.5" x14ac:dyDescent="0.35">
      <c r="A33" s="52">
        <v>14</v>
      </c>
      <c r="B33" s="51" t="s">
        <v>201</v>
      </c>
      <c r="C33" s="51" t="s">
        <v>248</v>
      </c>
      <c r="D33" s="52" t="s">
        <v>184</v>
      </c>
      <c r="E33" s="62">
        <f t="shared" ref="E33:E40" si="10">SUM(F33:J33)</f>
        <v>2.85</v>
      </c>
      <c r="F33" s="62"/>
      <c r="G33" s="62">
        <v>2.85</v>
      </c>
      <c r="H33" s="62"/>
      <c r="I33" s="62"/>
      <c r="J33" s="62"/>
      <c r="K33" s="63">
        <f t="shared" ref="K33:K40" si="11">SUM(L33:P33)</f>
        <v>376.34692786648321</v>
      </c>
      <c r="L33" s="63">
        <v>0</v>
      </c>
      <c r="M33" s="63">
        <v>376.34692786648321</v>
      </c>
      <c r="N33" s="63"/>
      <c r="O33" s="63"/>
      <c r="P33" s="63"/>
    </row>
    <row r="34" spans="1:16" ht="76.900000000000006" x14ac:dyDescent="0.35">
      <c r="A34" s="52">
        <v>15</v>
      </c>
      <c r="B34" s="51" t="s">
        <v>207</v>
      </c>
      <c r="C34" s="51" t="s">
        <v>398</v>
      </c>
      <c r="D34" s="52" t="s">
        <v>184</v>
      </c>
      <c r="E34" s="62">
        <f t="shared" si="10"/>
        <v>8.8000000000000007</v>
      </c>
      <c r="F34" s="62"/>
      <c r="G34" s="62">
        <v>8.8000000000000007</v>
      </c>
      <c r="H34" s="62"/>
      <c r="I34" s="62"/>
      <c r="J34" s="62"/>
      <c r="K34" s="63">
        <f t="shared" si="11"/>
        <v>1162.0536720087903</v>
      </c>
      <c r="L34" s="63">
        <v>0</v>
      </c>
      <c r="M34" s="63">
        <v>1162.0536720087903</v>
      </c>
      <c r="N34" s="63"/>
      <c r="O34" s="63"/>
      <c r="P34" s="63"/>
    </row>
    <row r="35" spans="1:16" ht="61.5" x14ac:dyDescent="0.35">
      <c r="A35" s="52">
        <v>16</v>
      </c>
      <c r="B35" s="51" t="s">
        <v>228</v>
      </c>
      <c r="C35" s="51" t="s">
        <v>203</v>
      </c>
      <c r="D35" s="52" t="s">
        <v>184</v>
      </c>
      <c r="E35" s="62">
        <f t="shared" si="10"/>
        <v>18</v>
      </c>
      <c r="F35" s="62"/>
      <c r="G35" s="62">
        <v>18</v>
      </c>
      <c r="H35" s="62"/>
      <c r="I35" s="62"/>
      <c r="J35" s="62"/>
      <c r="K35" s="63">
        <f t="shared" si="11"/>
        <v>2376.9279654725256</v>
      </c>
      <c r="L35" s="63">
        <v>0</v>
      </c>
      <c r="M35" s="63">
        <v>2376.9279654725256</v>
      </c>
      <c r="N35" s="63"/>
      <c r="O35" s="63"/>
      <c r="P35" s="63"/>
    </row>
    <row r="36" spans="1:16" ht="76.900000000000006" x14ac:dyDescent="0.35">
      <c r="A36" s="52">
        <v>17</v>
      </c>
      <c r="B36" s="51" t="s">
        <v>228</v>
      </c>
      <c r="C36" s="51" t="s">
        <v>250</v>
      </c>
      <c r="D36" s="52" t="s">
        <v>184</v>
      </c>
      <c r="E36" s="62">
        <f t="shared" si="10"/>
        <v>0.42</v>
      </c>
      <c r="F36" s="62"/>
      <c r="G36" s="62">
        <v>0.42</v>
      </c>
      <c r="H36" s="62"/>
      <c r="I36" s="62"/>
      <c r="J36" s="62"/>
      <c r="K36" s="63">
        <f t="shared" si="11"/>
        <v>55.461652527692266</v>
      </c>
      <c r="L36" s="63">
        <v>0</v>
      </c>
      <c r="M36" s="63">
        <v>55.461652527692266</v>
      </c>
      <c r="N36" s="63"/>
      <c r="O36" s="63"/>
      <c r="P36" s="63"/>
    </row>
    <row r="37" spans="1:16" ht="76.900000000000006" x14ac:dyDescent="0.35">
      <c r="A37" s="52">
        <v>18</v>
      </c>
      <c r="B37" s="51" t="s">
        <v>121</v>
      </c>
      <c r="C37" s="51" t="s">
        <v>60</v>
      </c>
      <c r="D37" s="52" t="s">
        <v>184</v>
      </c>
      <c r="E37" s="62">
        <f t="shared" si="10"/>
        <v>6.9</v>
      </c>
      <c r="F37" s="62">
        <v>6.9</v>
      </c>
      <c r="G37" s="62"/>
      <c r="H37" s="62"/>
      <c r="I37" s="62"/>
      <c r="J37" s="62"/>
      <c r="K37" s="63">
        <f t="shared" si="11"/>
        <v>911.15572009780146</v>
      </c>
      <c r="L37" s="63">
        <v>911.15572009780146</v>
      </c>
      <c r="M37" s="63">
        <v>0</v>
      </c>
      <c r="N37" s="63"/>
      <c r="O37" s="63"/>
      <c r="P37" s="63"/>
    </row>
    <row r="38" spans="1:16" ht="46.15" x14ac:dyDescent="0.35">
      <c r="A38" s="52">
        <v>19</v>
      </c>
      <c r="B38" s="51" t="s">
        <v>121</v>
      </c>
      <c r="C38" s="51" t="s">
        <v>209</v>
      </c>
      <c r="D38" s="52" t="s">
        <v>184</v>
      </c>
      <c r="E38" s="62">
        <f t="shared" si="10"/>
        <v>13.4</v>
      </c>
      <c r="F38" s="62"/>
      <c r="G38" s="62">
        <v>13.4</v>
      </c>
      <c r="H38" s="62"/>
      <c r="I38" s="62"/>
      <c r="J38" s="62"/>
      <c r="K38" s="63">
        <f t="shared" si="11"/>
        <v>1769.4908187406579</v>
      </c>
      <c r="L38" s="63">
        <v>0</v>
      </c>
      <c r="M38" s="63">
        <v>1769.4908187406579</v>
      </c>
      <c r="N38" s="63"/>
      <c r="O38" s="63"/>
      <c r="P38" s="63"/>
    </row>
    <row r="39" spans="1:16" ht="61.5" x14ac:dyDescent="0.35">
      <c r="A39" s="52">
        <v>20</v>
      </c>
      <c r="B39" s="51" t="s">
        <v>121</v>
      </c>
      <c r="C39" s="51" t="s">
        <v>251</v>
      </c>
      <c r="D39" s="52" t="s">
        <v>184</v>
      </c>
      <c r="E39" s="62">
        <f t="shared" si="10"/>
        <v>13</v>
      </c>
      <c r="F39" s="62"/>
      <c r="G39" s="62">
        <v>13</v>
      </c>
      <c r="H39" s="62"/>
      <c r="I39" s="62"/>
      <c r="J39" s="62"/>
      <c r="K39" s="63">
        <f t="shared" si="11"/>
        <v>1716.6701972857129</v>
      </c>
      <c r="L39" s="63">
        <v>0</v>
      </c>
      <c r="M39" s="63">
        <v>1716.6701972857129</v>
      </c>
      <c r="N39" s="63"/>
      <c r="O39" s="63"/>
      <c r="P39" s="63"/>
    </row>
    <row r="40" spans="1:16" ht="76.900000000000006" x14ac:dyDescent="0.35">
      <c r="A40" s="52">
        <v>21</v>
      </c>
      <c r="B40" s="51" t="s">
        <v>121</v>
      </c>
      <c r="C40" s="51" t="s">
        <v>252</v>
      </c>
      <c r="D40" s="52" t="s">
        <v>184</v>
      </c>
      <c r="E40" s="62">
        <f t="shared" si="10"/>
        <v>3.95</v>
      </c>
      <c r="F40" s="62">
        <v>3.95</v>
      </c>
      <c r="G40" s="62"/>
      <c r="H40" s="62"/>
      <c r="I40" s="62"/>
      <c r="J40" s="62"/>
      <c r="K40" s="63">
        <f t="shared" si="11"/>
        <v>521.60363686758205</v>
      </c>
      <c r="L40" s="63">
        <v>521.60363686758205</v>
      </c>
      <c r="M40" s="63">
        <v>0</v>
      </c>
      <c r="N40" s="63"/>
      <c r="O40" s="63"/>
      <c r="P40" s="63"/>
    </row>
    <row r="41" spans="1:16" ht="15.4" x14ac:dyDescent="0.35">
      <c r="A41" s="95" t="s">
        <v>253</v>
      </c>
      <c r="B41" s="96"/>
      <c r="C41" s="96"/>
      <c r="D41" s="97"/>
      <c r="E41" s="62">
        <f>SUM(E42:E47)</f>
        <v>14.379999999999999</v>
      </c>
      <c r="F41" s="62">
        <f t="shared" ref="F41:P41" si="12">SUM(F42:F47)</f>
        <v>9.1999999999999993</v>
      </c>
      <c r="G41" s="62">
        <f t="shared" si="12"/>
        <v>5.18</v>
      </c>
      <c r="H41" s="62">
        <f t="shared" si="12"/>
        <v>0</v>
      </c>
      <c r="I41" s="62">
        <f t="shared" si="12"/>
        <v>0</v>
      </c>
      <c r="J41" s="62">
        <f t="shared" si="12"/>
        <v>0</v>
      </c>
      <c r="K41" s="63">
        <f t="shared" si="12"/>
        <v>1898.9013413052733</v>
      </c>
      <c r="L41" s="63">
        <f t="shared" si="12"/>
        <v>1214.8742934637353</v>
      </c>
      <c r="M41" s="63">
        <f t="shared" si="12"/>
        <v>684.02704784153798</v>
      </c>
      <c r="N41" s="63">
        <f t="shared" si="12"/>
        <v>0</v>
      </c>
      <c r="O41" s="63">
        <f t="shared" si="12"/>
        <v>0</v>
      </c>
      <c r="P41" s="63">
        <f t="shared" si="12"/>
        <v>0</v>
      </c>
    </row>
    <row r="42" spans="1:16" ht="46.15" x14ac:dyDescent="0.35">
      <c r="A42" s="52">
        <v>15</v>
      </c>
      <c r="B42" s="51" t="s">
        <v>117</v>
      </c>
      <c r="C42" s="51" t="s">
        <v>61</v>
      </c>
      <c r="D42" s="52" t="s">
        <v>184</v>
      </c>
      <c r="E42" s="62">
        <f t="shared" ref="E42:E47" si="13">SUM(F42:J42)</f>
        <v>2.7</v>
      </c>
      <c r="F42" s="62">
        <v>2.7</v>
      </c>
      <c r="G42" s="62"/>
      <c r="H42" s="62"/>
      <c r="I42" s="62"/>
      <c r="J42" s="62"/>
      <c r="K42" s="63">
        <f t="shared" ref="K42:K47" si="14">SUM(L42:P42)</f>
        <v>356.53919482087883</v>
      </c>
      <c r="L42" s="63">
        <v>356.53919482087883</v>
      </c>
      <c r="M42" s="63">
        <v>0</v>
      </c>
      <c r="N42" s="63"/>
      <c r="O42" s="63"/>
      <c r="P42" s="63"/>
    </row>
    <row r="43" spans="1:16" ht="46.15" x14ac:dyDescent="0.35">
      <c r="A43" s="52">
        <v>16</v>
      </c>
      <c r="B43" s="51" t="s">
        <v>118</v>
      </c>
      <c r="C43" s="51" t="s">
        <v>62</v>
      </c>
      <c r="D43" s="52" t="s">
        <v>184</v>
      </c>
      <c r="E43" s="62">
        <f t="shared" si="13"/>
        <v>3.3</v>
      </c>
      <c r="F43" s="62">
        <v>3.3</v>
      </c>
      <c r="G43" s="62"/>
      <c r="H43" s="62"/>
      <c r="I43" s="62"/>
      <c r="J43" s="62"/>
      <c r="K43" s="63">
        <f t="shared" si="14"/>
        <v>435.77012700329635</v>
      </c>
      <c r="L43" s="63">
        <v>435.77012700329635</v>
      </c>
      <c r="M43" s="63">
        <v>0</v>
      </c>
      <c r="N43" s="63"/>
      <c r="O43" s="63"/>
      <c r="P43" s="63"/>
    </row>
    <row r="44" spans="1:16" ht="46.15" x14ac:dyDescent="0.35">
      <c r="A44" s="52">
        <v>17</v>
      </c>
      <c r="B44" s="51" t="s">
        <v>119</v>
      </c>
      <c r="C44" s="51" t="s">
        <v>322</v>
      </c>
      <c r="D44" s="52" t="s">
        <v>184</v>
      </c>
      <c r="E44" s="62">
        <f t="shared" si="13"/>
        <v>1</v>
      </c>
      <c r="F44" s="62"/>
      <c r="G44" s="62">
        <v>1</v>
      </c>
      <c r="H44" s="62"/>
      <c r="I44" s="62"/>
      <c r="J44" s="62"/>
      <c r="K44" s="63">
        <f t="shared" si="14"/>
        <v>132.05155363736253</v>
      </c>
      <c r="L44" s="63">
        <v>0</v>
      </c>
      <c r="M44" s="63">
        <v>132.05155363736253</v>
      </c>
      <c r="N44" s="63"/>
      <c r="O44" s="63"/>
      <c r="P44" s="63"/>
    </row>
    <row r="45" spans="1:16" ht="61.5" x14ac:dyDescent="0.35">
      <c r="A45" s="52">
        <v>18</v>
      </c>
      <c r="B45" s="51" t="s">
        <v>120</v>
      </c>
      <c r="C45" s="51" t="s">
        <v>255</v>
      </c>
      <c r="D45" s="52" t="s">
        <v>184</v>
      </c>
      <c r="E45" s="62">
        <f t="shared" si="13"/>
        <v>1</v>
      </c>
      <c r="F45" s="62"/>
      <c r="G45" s="62">
        <v>1</v>
      </c>
      <c r="H45" s="62"/>
      <c r="I45" s="62"/>
      <c r="J45" s="62"/>
      <c r="K45" s="63">
        <f t="shared" si="14"/>
        <v>132.05155363736253</v>
      </c>
      <c r="L45" s="63">
        <v>0</v>
      </c>
      <c r="M45" s="63">
        <v>132.05155363736253</v>
      </c>
      <c r="N45" s="63"/>
      <c r="O45" s="63"/>
      <c r="P45" s="63"/>
    </row>
    <row r="46" spans="1:16" ht="61.5" x14ac:dyDescent="0.35">
      <c r="A46" s="52">
        <v>19</v>
      </c>
      <c r="B46" s="51" t="s">
        <v>141</v>
      </c>
      <c r="C46" s="51" t="s">
        <v>299</v>
      </c>
      <c r="D46" s="52" t="s">
        <v>184</v>
      </c>
      <c r="E46" s="62">
        <f t="shared" si="13"/>
        <v>3.18</v>
      </c>
      <c r="F46" s="62"/>
      <c r="G46" s="62">
        <v>3.18</v>
      </c>
      <c r="H46" s="62"/>
      <c r="I46" s="62"/>
      <c r="J46" s="62"/>
      <c r="K46" s="63">
        <f t="shared" si="14"/>
        <v>419.92394056681286</v>
      </c>
      <c r="L46" s="63">
        <v>0</v>
      </c>
      <c r="M46" s="63">
        <v>419.92394056681286</v>
      </c>
      <c r="N46" s="63"/>
      <c r="O46" s="63"/>
      <c r="P46" s="63"/>
    </row>
    <row r="47" spans="1:16" ht="51" customHeight="1" x14ac:dyDescent="0.35">
      <c r="A47" s="52">
        <v>20</v>
      </c>
      <c r="B47" s="24" t="s">
        <v>141</v>
      </c>
      <c r="C47" s="24" t="s">
        <v>323</v>
      </c>
      <c r="D47" s="52" t="s">
        <v>184</v>
      </c>
      <c r="E47" s="62">
        <f t="shared" si="13"/>
        <v>3.2</v>
      </c>
      <c r="F47" s="62">
        <v>3.2</v>
      </c>
      <c r="G47" s="62"/>
      <c r="H47" s="62"/>
      <c r="I47" s="62"/>
      <c r="J47" s="62"/>
      <c r="K47" s="63">
        <f t="shared" si="14"/>
        <v>422.5649716395601</v>
      </c>
      <c r="L47" s="63">
        <v>422.5649716395601</v>
      </c>
      <c r="M47" s="63">
        <v>0</v>
      </c>
      <c r="N47" s="63"/>
      <c r="O47" s="63"/>
      <c r="P47" s="63"/>
    </row>
    <row r="48" spans="1:16" ht="15.4" x14ac:dyDescent="0.35">
      <c r="A48" s="108" t="s">
        <v>256</v>
      </c>
      <c r="B48" s="108"/>
      <c r="C48" s="108"/>
      <c r="D48" s="108"/>
      <c r="E48" s="62">
        <f>E49</f>
        <v>6.45</v>
      </c>
      <c r="F48" s="62">
        <f t="shared" ref="F48:P48" si="15">F49</f>
        <v>0</v>
      </c>
      <c r="G48" s="62">
        <f t="shared" si="15"/>
        <v>6.45</v>
      </c>
      <c r="H48" s="62">
        <f t="shared" si="15"/>
        <v>0</v>
      </c>
      <c r="I48" s="62">
        <f t="shared" si="15"/>
        <v>0</v>
      </c>
      <c r="J48" s="62">
        <f t="shared" si="15"/>
        <v>0</v>
      </c>
      <c r="K48" s="63">
        <f t="shared" si="15"/>
        <v>851.73252096098838</v>
      </c>
      <c r="L48" s="63">
        <f t="shared" si="15"/>
        <v>0</v>
      </c>
      <c r="M48" s="63">
        <f t="shared" si="15"/>
        <v>851.73252096098838</v>
      </c>
      <c r="N48" s="63">
        <f t="shared" si="15"/>
        <v>0</v>
      </c>
      <c r="O48" s="63">
        <f t="shared" si="15"/>
        <v>0</v>
      </c>
      <c r="P48" s="63">
        <f t="shared" si="15"/>
        <v>0</v>
      </c>
    </row>
    <row r="49" spans="1:16" ht="107.65" x14ac:dyDescent="0.35">
      <c r="A49" s="52">
        <v>21</v>
      </c>
      <c r="B49" s="51" t="s">
        <v>142</v>
      </c>
      <c r="C49" s="51" t="s">
        <v>399</v>
      </c>
      <c r="D49" s="52" t="s">
        <v>184</v>
      </c>
      <c r="E49" s="62">
        <f>SUM(F49:J49)</f>
        <v>6.45</v>
      </c>
      <c r="F49" s="62"/>
      <c r="G49" s="62">
        <v>6.45</v>
      </c>
      <c r="H49" s="62"/>
      <c r="I49" s="62"/>
      <c r="J49" s="62"/>
      <c r="K49" s="64">
        <f>SUM(L49:P49)</f>
        <v>851.73252096098838</v>
      </c>
      <c r="L49" s="63">
        <v>0</v>
      </c>
      <c r="M49" s="63">
        <v>851.73252096098838</v>
      </c>
      <c r="N49" s="63"/>
      <c r="O49" s="63"/>
      <c r="P49" s="63"/>
    </row>
    <row r="50" spans="1:16" ht="15.4" x14ac:dyDescent="0.35">
      <c r="A50" s="108" t="s">
        <v>258</v>
      </c>
      <c r="B50" s="108"/>
      <c r="C50" s="108"/>
      <c r="D50" s="108"/>
      <c r="E50" s="62">
        <f>E51</f>
        <v>2</v>
      </c>
      <c r="F50" s="62">
        <f t="shared" ref="F50:J50" si="16">F51</f>
        <v>0</v>
      </c>
      <c r="G50" s="62">
        <f t="shared" si="16"/>
        <v>2</v>
      </c>
      <c r="H50" s="62">
        <f t="shared" si="16"/>
        <v>0</v>
      </c>
      <c r="I50" s="62">
        <f t="shared" si="16"/>
        <v>0</v>
      </c>
      <c r="J50" s="62">
        <f t="shared" si="16"/>
        <v>0</v>
      </c>
      <c r="K50" s="63">
        <f>K51</f>
        <v>264</v>
      </c>
      <c r="L50" s="63">
        <f t="shared" ref="L50:P50" si="17">L51</f>
        <v>0</v>
      </c>
      <c r="M50" s="63">
        <f t="shared" si="17"/>
        <v>264</v>
      </c>
      <c r="N50" s="63">
        <f t="shared" si="17"/>
        <v>0</v>
      </c>
      <c r="O50" s="63">
        <f t="shared" si="17"/>
        <v>0</v>
      </c>
      <c r="P50" s="63">
        <f t="shared" si="17"/>
        <v>0</v>
      </c>
    </row>
    <row r="51" spans="1:16" ht="30.75" x14ac:dyDescent="0.35">
      <c r="A51" s="52">
        <v>22</v>
      </c>
      <c r="B51" s="51" t="s">
        <v>116</v>
      </c>
      <c r="C51" s="51" t="s">
        <v>259</v>
      </c>
      <c r="D51" s="52" t="s">
        <v>184</v>
      </c>
      <c r="E51" s="62">
        <f>SUM(F51:J51)</f>
        <v>2</v>
      </c>
      <c r="F51" s="62"/>
      <c r="G51" s="62">
        <v>2</v>
      </c>
      <c r="H51" s="62"/>
      <c r="I51" s="62"/>
      <c r="J51" s="62"/>
      <c r="K51" s="63">
        <f>SUM(L51:P51)</f>
        <v>264</v>
      </c>
      <c r="L51" s="63"/>
      <c r="M51" s="63">
        <v>264</v>
      </c>
      <c r="N51" s="63"/>
      <c r="O51" s="63"/>
      <c r="P51" s="63"/>
    </row>
    <row r="52" spans="1:16" ht="15.4" x14ac:dyDescent="0.35">
      <c r="A52" s="95" t="s">
        <v>257</v>
      </c>
      <c r="B52" s="96"/>
      <c r="C52" s="96"/>
      <c r="D52" s="97"/>
      <c r="E52" s="62">
        <f>SUM(E53:E71)</f>
        <v>32.269999999999996</v>
      </c>
      <c r="F52" s="62">
        <f t="shared" ref="F52:P52" si="18">SUM(F53:F71)</f>
        <v>7.4</v>
      </c>
      <c r="G52" s="62">
        <f t="shared" si="18"/>
        <v>24.869999999999997</v>
      </c>
      <c r="H52" s="62">
        <f t="shared" si="18"/>
        <v>0</v>
      </c>
      <c r="I52" s="62">
        <f t="shared" si="18"/>
        <v>0</v>
      </c>
      <c r="J52" s="62">
        <f t="shared" si="18"/>
        <v>0</v>
      </c>
      <c r="K52" s="63">
        <f t="shared" si="18"/>
        <v>4261.303635877689</v>
      </c>
      <c r="L52" s="63">
        <f t="shared" si="18"/>
        <v>977.18149691648273</v>
      </c>
      <c r="M52" s="63">
        <f t="shared" si="18"/>
        <v>3284.1221389612065</v>
      </c>
      <c r="N52" s="63">
        <f t="shared" si="18"/>
        <v>0</v>
      </c>
      <c r="O52" s="63">
        <f t="shared" si="18"/>
        <v>0</v>
      </c>
      <c r="P52" s="63">
        <f t="shared" si="18"/>
        <v>0</v>
      </c>
    </row>
    <row r="53" spans="1:16" ht="61.5" x14ac:dyDescent="0.35">
      <c r="A53" s="52">
        <v>30</v>
      </c>
      <c r="B53" s="51" t="s">
        <v>213</v>
      </c>
      <c r="C53" s="84" t="s">
        <v>403</v>
      </c>
      <c r="D53" s="52" t="s">
        <v>184</v>
      </c>
      <c r="E53" s="62">
        <f t="shared" ref="E53:E71" si="19">SUM(F53:J53)</f>
        <v>2.83</v>
      </c>
      <c r="F53" s="62"/>
      <c r="G53" s="62">
        <v>2.83</v>
      </c>
      <c r="H53" s="62"/>
      <c r="I53" s="62"/>
      <c r="J53" s="62"/>
      <c r="K53" s="63">
        <f t="shared" ref="K53:K71" si="20">SUM(L53:P53)</f>
        <v>373.70589679373597</v>
      </c>
      <c r="L53" s="63">
        <v>0</v>
      </c>
      <c r="M53" s="63">
        <v>373.70589679373597</v>
      </c>
      <c r="N53" s="63"/>
      <c r="O53" s="63"/>
      <c r="P53" s="63"/>
    </row>
    <row r="54" spans="1:16" ht="46.15" x14ac:dyDescent="0.35">
      <c r="A54" s="52">
        <v>31</v>
      </c>
      <c r="B54" s="51" t="s">
        <v>143</v>
      </c>
      <c r="C54" s="51" t="s">
        <v>324</v>
      </c>
      <c r="D54" s="52" t="s">
        <v>184</v>
      </c>
      <c r="E54" s="62">
        <f t="shared" si="19"/>
        <v>5.8</v>
      </c>
      <c r="F54" s="62">
        <v>5.8</v>
      </c>
      <c r="G54" s="62"/>
      <c r="H54" s="62"/>
      <c r="I54" s="62"/>
      <c r="J54" s="62"/>
      <c r="K54" s="63">
        <f t="shared" si="20"/>
        <v>765.89901109670268</v>
      </c>
      <c r="L54" s="63">
        <v>765.89901109670268</v>
      </c>
      <c r="M54" s="63">
        <v>0</v>
      </c>
      <c r="N54" s="63"/>
      <c r="O54" s="63"/>
      <c r="P54" s="63"/>
    </row>
    <row r="55" spans="1:16" ht="30.75" x14ac:dyDescent="0.35">
      <c r="A55" s="52">
        <v>32</v>
      </c>
      <c r="B55" s="51" t="s">
        <v>143</v>
      </c>
      <c r="C55" s="51" t="s">
        <v>64</v>
      </c>
      <c r="D55" s="52" t="s">
        <v>184</v>
      </c>
      <c r="E55" s="62">
        <f t="shared" si="19"/>
        <v>1.27</v>
      </c>
      <c r="F55" s="62"/>
      <c r="G55" s="62">
        <v>1.27</v>
      </c>
      <c r="H55" s="62"/>
      <c r="I55" s="62"/>
      <c r="J55" s="62"/>
      <c r="K55" s="63">
        <f t="shared" si="20"/>
        <v>167.7054731194504</v>
      </c>
      <c r="L55" s="63">
        <v>0</v>
      </c>
      <c r="M55" s="63">
        <v>167.7054731194504</v>
      </c>
      <c r="N55" s="63"/>
      <c r="O55" s="63"/>
      <c r="P55" s="63"/>
    </row>
    <row r="56" spans="1:16" ht="30.75" x14ac:dyDescent="0.35">
      <c r="A56" s="52">
        <v>33</v>
      </c>
      <c r="B56" s="51" t="s">
        <v>143</v>
      </c>
      <c r="C56" s="51" t="s">
        <v>65</v>
      </c>
      <c r="D56" s="52" t="s">
        <v>184</v>
      </c>
      <c r="E56" s="62">
        <f t="shared" si="19"/>
        <v>1.23</v>
      </c>
      <c r="F56" s="62"/>
      <c r="G56" s="62">
        <v>1.23</v>
      </c>
      <c r="H56" s="62"/>
      <c r="I56" s="62"/>
      <c r="J56" s="62"/>
      <c r="K56" s="63">
        <f t="shared" si="20"/>
        <v>162.42341097395592</v>
      </c>
      <c r="L56" s="63">
        <v>0</v>
      </c>
      <c r="M56" s="63">
        <v>162.42341097395592</v>
      </c>
      <c r="N56" s="63"/>
      <c r="O56" s="63"/>
      <c r="P56" s="63"/>
    </row>
    <row r="57" spans="1:16" ht="30.75" x14ac:dyDescent="0.35">
      <c r="A57" s="52">
        <v>34</v>
      </c>
      <c r="B57" s="51" t="s">
        <v>143</v>
      </c>
      <c r="C57" s="51" t="s">
        <v>66</v>
      </c>
      <c r="D57" s="52" t="s">
        <v>184</v>
      </c>
      <c r="E57" s="62">
        <f t="shared" si="19"/>
        <v>1.64</v>
      </c>
      <c r="F57" s="62"/>
      <c r="G57" s="62">
        <v>1.64</v>
      </c>
      <c r="H57" s="62"/>
      <c r="I57" s="62"/>
      <c r="J57" s="62"/>
      <c r="K57" s="63">
        <f t="shared" si="20"/>
        <v>216.56454796527453</v>
      </c>
      <c r="L57" s="63">
        <v>0</v>
      </c>
      <c r="M57" s="63">
        <v>216.56454796527453</v>
      </c>
      <c r="N57" s="63"/>
      <c r="O57" s="63"/>
      <c r="P57" s="63"/>
    </row>
    <row r="58" spans="1:16" ht="30.75" x14ac:dyDescent="0.35">
      <c r="A58" s="52">
        <v>35</v>
      </c>
      <c r="B58" s="51" t="s">
        <v>143</v>
      </c>
      <c r="C58" s="51" t="s">
        <v>67</v>
      </c>
      <c r="D58" s="52" t="s">
        <v>184</v>
      </c>
      <c r="E58" s="62">
        <f t="shared" si="19"/>
        <v>1.73</v>
      </c>
      <c r="F58" s="62"/>
      <c r="G58" s="62">
        <v>1.73</v>
      </c>
      <c r="H58" s="62"/>
      <c r="I58" s="62"/>
      <c r="J58" s="62"/>
      <c r="K58" s="63">
        <f t="shared" si="20"/>
        <v>228.44918779263719</v>
      </c>
      <c r="L58" s="63">
        <v>0</v>
      </c>
      <c r="M58" s="63">
        <v>228.44918779263719</v>
      </c>
      <c r="N58" s="63"/>
      <c r="O58" s="63"/>
      <c r="P58" s="63"/>
    </row>
    <row r="59" spans="1:16" ht="30.75" x14ac:dyDescent="0.35">
      <c r="A59" s="52">
        <v>36</v>
      </c>
      <c r="B59" s="51" t="s">
        <v>143</v>
      </c>
      <c r="C59" s="51" t="s">
        <v>68</v>
      </c>
      <c r="D59" s="52" t="s">
        <v>184</v>
      </c>
      <c r="E59" s="62">
        <f t="shared" si="19"/>
        <v>1.46</v>
      </c>
      <c r="F59" s="62"/>
      <c r="G59" s="62">
        <v>1.46</v>
      </c>
      <c r="H59" s="62"/>
      <c r="I59" s="62"/>
      <c r="J59" s="62"/>
      <c r="K59" s="63">
        <f t="shared" si="20"/>
        <v>192.79526831054932</v>
      </c>
      <c r="L59" s="63">
        <v>0</v>
      </c>
      <c r="M59" s="63">
        <v>192.79526831054932</v>
      </c>
      <c r="N59" s="63"/>
      <c r="O59" s="63"/>
      <c r="P59" s="63"/>
    </row>
    <row r="60" spans="1:16" ht="30.75" x14ac:dyDescent="0.35">
      <c r="A60" s="52">
        <v>37</v>
      </c>
      <c r="B60" s="51" t="s">
        <v>143</v>
      </c>
      <c r="C60" s="51" t="s">
        <v>69</v>
      </c>
      <c r="D60" s="52" t="s">
        <v>184</v>
      </c>
      <c r="E60" s="62">
        <f t="shared" si="19"/>
        <v>1.72</v>
      </c>
      <c r="F60" s="62"/>
      <c r="G60" s="62">
        <v>1.72</v>
      </c>
      <c r="H60" s="62"/>
      <c r="I60" s="62"/>
      <c r="J60" s="62"/>
      <c r="K60" s="63">
        <f t="shared" si="20"/>
        <v>227.12867225626354</v>
      </c>
      <c r="L60" s="63">
        <v>0</v>
      </c>
      <c r="M60" s="63">
        <v>227.12867225626354</v>
      </c>
      <c r="N60" s="63"/>
      <c r="O60" s="63"/>
      <c r="P60" s="63"/>
    </row>
    <row r="61" spans="1:16" ht="30.75" x14ac:dyDescent="0.35">
      <c r="A61" s="52">
        <v>38</v>
      </c>
      <c r="B61" s="51" t="s">
        <v>143</v>
      </c>
      <c r="C61" s="51" t="s">
        <v>70</v>
      </c>
      <c r="D61" s="52" t="s">
        <v>184</v>
      </c>
      <c r="E61" s="62">
        <f t="shared" si="19"/>
        <v>1.65</v>
      </c>
      <c r="F61" s="62"/>
      <c r="G61" s="62">
        <v>1.65</v>
      </c>
      <c r="H61" s="62"/>
      <c r="I61" s="62"/>
      <c r="J61" s="62"/>
      <c r="K61" s="63">
        <f t="shared" si="20"/>
        <v>217.88506350164818</v>
      </c>
      <c r="L61" s="63">
        <v>0</v>
      </c>
      <c r="M61" s="63">
        <v>217.88506350164818</v>
      </c>
      <c r="N61" s="63"/>
      <c r="O61" s="63"/>
      <c r="P61" s="63"/>
    </row>
    <row r="62" spans="1:16" ht="30.75" x14ac:dyDescent="0.35">
      <c r="A62" s="52">
        <v>39</v>
      </c>
      <c r="B62" s="51" t="s">
        <v>143</v>
      </c>
      <c r="C62" s="51" t="s">
        <v>71</v>
      </c>
      <c r="D62" s="52" t="s">
        <v>184</v>
      </c>
      <c r="E62" s="62">
        <f t="shared" si="19"/>
        <v>0.72</v>
      </c>
      <c r="F62" s="62"/>
      <c r="G62" s="62">
        <v>0.72</v>
      </c>
      <c r="H62" s="62"/>
      <c r="I62" s="62"/>
      <c r="J62" s="62"/>
      <c r="K62" s="63">
        <f t="shared" si="20"/>
        <v>95.077118618901011</v>
      </c>
      <c r="L62" s="63">
        <v>0</v>
      </c>
      <c r="M62" s="63">
        <v>95.077118618901011</v>
      </c>
      <c r="N62" s="63"/>
      <c r="O62" s="63"/>
      <c r="P62" s="63"/>
    </row>
    <row r="63" spans="1:16" ht="30.75" x14ac:dyDescent="0.35">
      <c r="A63" s="52">
        <v>40</v>
      </c>
      <c r="B63" s="51" t="s">
        <v>143</v>
      </c>
      <c r="C63" s="51" t="s">
        <v>72</v>
      </c>
      <c r="D63" s="52" t="s">
        <v>184</v>
      </c>
      <c r="E63" s="62">
        <f t="shared" si="19"/>
        <v>0.7</v>
      </c>
      <c r="F63" s="62"/>
      <c r="G63" s="62">
        <v>0.7</v>
      </c>
      <c r="H63" s="62"/>
      <c r="I63" s="62"/>
      <c r="J63" s="62"/>
      <c r="K63" s="63">
        <f t="shared" si="20"/>
        <v>92.436087546153772</v>
      </c>
      <c r="L63" s="63">
        <v>0</v>
      </c>
      <c r="M63" s="63">
        <v>92.436087546153772</v>
      </c>
      <c r="N63" s="63"/>
      <c r="O63" s="63"/>
      <c r="P63" s="63"/>
    </row>
    <row r="64" spans="1:16" ht="30.75" x14ac:dyDescent="0.35">
      <c r="A64" s="52">
        <v>41</v>
      </c>
      <c r="B64" s="51" t="s">
        <v>143</v>
      </c>
      <c r="C64" s="51" t="s">
        <v>73</v>
      </c>
      <c r="D64" s="52" t="s">
        <v>184</v>
      </c>
      <c r="E64" s="62">
        <f t="shared" si="19"/>
        <v>1.31</v>
      </c>
      <c r="F64" s="62"/>
      <c r="G64" s="62">
        <v>1.31</v>
      </c>
      <c r="H64" s="62"/>
      <c r="I64" s="62"/>
      <c r="J64" s="62"/>
      <c r="K64" s="63">
        <f t="shared" si="20"/>
        <v>172.98753526494494</v>
      </c>
      <c r="L64" s="63">
        <v>0</v>
      </c>
      <c r="M64" s="63">
        <v>172.98753526494494</v>
      </c>
      <c r="N64" s="63"/>
      <c r="O64" s="63"/>
      <c r="P64" s="63"/>
    </row>
    <row r="65" spans="1:16" ht="30.75" x14ac:dyDescent="0.35">
      <c r="A65" s="52">
        <v>42</v>
      </c>
      <c r="B65" s="51" t="s">
        <v>143</v>
      </c>
      <c r="C65" s="51" t="s">
        <v>74</v>
      </c>
      <c r="D65" s="52" t="s">
        <v>184</v>
      </c>
      <c r="E65" s="62">
        <f t="shared" si="19"/>
        <v>1.23</v>
      </c>
      <c r="F65" s="62"/>
      <c r="G65" s="62">
        <v>1.23</v>
      </c>
      <c r="H65" s="62"/>
      <c r="I65" s="62"/>
      <c r="J65" s="62"/>
      <c r="K65" s="63">
        <f t="shared" si="20"/>
        <v>162.42341097395592</v>
      </c>
      <c r="L65" s="63">
        <v>0</v>
      </c>
      <c r="M65" s="63">
        <v>162.42341097395592</v>
      </c>
      <c r="N65" s="63"/>
      <c r="O65" s="63"/>
      <c r="P65" s="63"/>
    </row>
    <row r="66" spans="1:16" ht="30.75" x14ac:dyDescent="0.35">
      <c r="A66" s="52">
        <v>43</v>
      </c>
      <c r="B66" s="51" t="s">
        <v>143</v>
      </c>
      <c r="C66" s="51" t="s">
        <v>75</v>
      </c>
      <c r="D66" s="52" t="s">
        <v>184</v>
      </c>
      <c r="E66" s="62">
        <f t="shared" si="19"/>
        <v>1.54</v>
      </c>
      <c r="F66" s="62"/>
      <c r="G66" s="62">
        <v>1.54</v>
      </c>
      <c r="H66" s="62"/>
      <c r="I66" s="62"/>
      <c r="J66" s="62"/>
      <c r="K66" s="63">
        <f t="shared" si="20"/>
        <v>203.3593926015383</v>
      </c>
      <c r="L66" s="63">
        <v>0</v>
      </c>
      <c r="M66" s="63">
        <v>203.3593926015383</v>
      </c>
      <c r="N66" s="63"/>
      <c r="O66" s="63"/>
      <c r="P66" s="63"/>
    </row>
    <row r="67" spans="1:16" ht="30.75" x14ac:dyDescent="0.35">
      <c r="A67" s="52">
        <v>44</v>
      </c>
      <c r="B67" s="51" t="s">
        <v>143</v>
      </c>
      <c r="C67" s="51" t="s">
        <v>76</v>
      </c>
      <c r="D67" s="52" t="s">
        <v>184</v>
      </c>
      <c r="E67" s="62">
        <f t="shared" si="19"/>
        <v>1.47</v>
      </c>
      <c r="F67" s="62"/>
      <c r="G67" s="62">
        <v>1.47</v>
      </c>
      <c r="H67" s="62"/>
      <c r="I67" s="62"/>
      <c r="J67" s="62"/>
      <c r="K67" s="63">
        <f t="shared" si="20"/>
        <v>194.11578384692291</v>
      </c>
      <c r="L67" s="63">
        <v>0</v>
      </c>
      <c r="M67" s="63">
        <v>194.11578384692291</v>
      </c>
      <c r="N67" s="63"/>
      <c r="O67" s="63"/>
      <c r="P67" s="63"/>
    </row>
    <row r="68" spans="1:16" ht="30.75" x14ac:dyDescent="0.35">
      <c r="A68" s="52">
        <v>45</v>
      </c>
      <c r="B68" s="51" t="s">
        <v>143</v>
      </c>
      <c r="C68" s="51" t="s">
        <v>77</v>
      </c>
      <c r="D68" s="52" t="s">
        <v>184</v>
      </c>
      <c r="E68" s="62">
        <f t="shared" si="19"/>
        <v>1.77</v>
      </c>
      <c r="F68" s="62"/>
      <c r="G68" s="62">
        <v>1.77</v>
      </c>
      <c r="H68" s="62"/>
      <c r="I68" s="62"/>
      <c r="J68" s="62"/>
      <c r="K68" s="63">
        <f t="shared" si="20"/>
        <v>233.73124993813167</v>
      </c>
      <c r="L68" s="63">
        <v>0</v>
      </c>
      <c r="M68" s="63">
        <v>233.73124993813167</v>
      </c>
      <c r="N68" s="63"/>
      <c r="O68" s="63"/>
      <c r="P68" s="63"/>
    </row>
    <row r="69" spans="1:16" ht="30.75" x14ac:dyDescent="0.35">
      <c r="A69" s="52">
        <v>46</v>
      </c>
      <c r="B69" s="51" t="s">
        <v>143</v>
      </c>
      <c r="C69" s="51" t="s">
        <v>78</v>
      </c>
      <c r="D69" s="52" t="s">
        <v>184</v>
      </c>
      <c r="E69" s="62">
        <f t="shared" si="19"/>
        <v>1.67</v>
      </c>
      <c r="F69" s="62"/>
      <c r="G69" s="62">
        <v>1.67</v>
      </c>
      <c r="H69" s="62"/>
      <c r="I69" s="62"/>
      <c r="J69" s="62"/>
      <c r="K69" s="63">
        <f t="shared" si="20"/>
        <v>220.52609457439542</v>
      </c>
      <c r="L69" s="63">
        <v>0</v>
      </c>
      <c r="M69" s="63">
        <v>220.52609457439542</v>
      </c>
      <c r="N69" s="63"/>
      <c r="O69" s="63"/>
      <c r="P69" s="63"/>
    </row>
    <row r="70" spans="1:16" ht="46.15" x14ac:dyDescent="0.35">
      <c r="A70" s="52">
        <v>47</v>
      </c>
      <c r="B70" s="24" t="s">
        <v>143</v>
      </c>
      <c r="C70" s="51" t="s">
        <v>325</v>
      </c>
      <c r="D70" s="52" t="s">
        <v>184</v>
      </c>
      <c r="E70" s="62">
        <f t="shared" si="19"/>
        <v>1.6</v>
      </c>
      <c r="F70" s="62">
        <v>1.6</v>
      </c>
      <c r="G70" s="62"/>
      <c r="H70" s="62"/>
      <c r="I70" s="62"/>
      <c r="J70" s="62"/>
      <c r="K70" s="63">
        <f t="shared" si="20"/>
        <v>211.28248581978005</v>
      </c>
      <c r="L70" s="63">
        <v>211.28248581978005</v>
      </c>
      <c r="M70" s="63">
        <v>0</v>
      </c>
      <c r="N70" s="63"/>
      <c r="O70" s="63"/>
      <c r="P70" s="63"/>
    </row>
    <row r="71" spans="1:16" ht="76.900000000000006" x14ac:dyDescent="0.35">
      <c r="A71" s="52">
        <v>48</v>
      </c>
      <c r="B71" s="24" t="s">
        <v>212</v>
      </c>
      <c r="C71" s="51" t="s">
        <v>326</v>
      </c>
      <c r="D71" s="52" t="s">
        <v>184</v>
      </c>
      <c r="E71" s="62">
        <f t="shared" si="19"/>
        <v>0.93</v>
      </c>
      <c r="F71" s="62"/>
      <c r="G71" s="62">
        <v>0.93</v>
      </c>
      <c r="H71" s="62"/>
      <c r="I71" s="62"/>
      <c r="J71" s="62"/>
      <c r="K71" s="63">
        <f t="shared" si="20"/>
        <v>122.80794488274717</v>
      </c>
      <c r="L71" s="63">
        <v>0</v>
      </c>
      <c r="M71" s="63">
        <v>122.80794488274717</v>
      </c>
      <c r="N71" s="63"/>
      <c r="O71" s="63"/>
      <c r="P71" s="63"/>
    </row>
    <row r="72" spans="1:16" ht="18" customHeight="1" x14ac:dyDescent="0.35">
      <c r="A72" s="95" t="s">
        <v>261</v>
      </c>
      <c r="B72" s="96"/>
      <c r="C72" s="96"/>
      <c r="D72" s="97"/>
      <c r="E72" s="62">
        <f>E73</f>
        <v>3.5</v>
      </c>
      <c r="F72" s="62">
        <f t="shared" ref="F72:P72" si="21">F73</f>
        <v>0</v>
      </c>
      <c r="G72" s="62">
        <f t="shared" si="21"/>
        <v>3.5</v>
      </c>
      <c r="H72" s="62">
        <f t="shared" si="21"/>
        <v>0</v>
      </c>
      <c r="I72" s="62">
        <f t="shared" si="21"/>
        <v>0</v>
      </c>
      <c r="J72" s="62">
        <f t="shared" si="21"/>
        <v>0</v>
      </c>
      <c r="K72" s="64">
        <f t="shared" si="21"/>
        <v>462</v>
      </c>
      <c r="L72" s="64">
        <f t="shared" si="21"/>
        <v>0</v>
      </c>
      <c r="M72" s="64">
        <f t="shared" si="21"/>
        <v>462</v>
      </c>
      <c r="N72" s="64">
        <f t="shared" si="21"/>
        <v>0</v>
      </c>
      <c r="O72" s="64">
        <f t="shared" si="21"/>
        <v>0</v>
      </c>
      <c r="P72" s="64">
        <f t="shared" si="21"/>
        <v>0</v>
      </c>
    </row>
    <row r="73" spans="1:16" ht="61.5" x14ac:dyDescent="0.35">
      <c r="A73" s="47">
        <v>49</v>
      </c>
      <c r="B73" s="51" t="s">
        <v>215</v>
      </c>
      <c r="C73" s="51" t="s">
        <v>327</v>
      </c>
      <c r="D73" s="52" t="s">
        <v>184</v>
      </c>
      <c r="E73" s="62">
        <f t="shared" ref="E73" si="22">SUM(F73:J73)</f>
        <v>3.5</v>
      </c>
      <c r="F73" s="62"/>
      <c r="G73" s="62">
        <v>3.5</v>
      </c>
      <c r="H73" s="62"/>
      <c r="I73" s="62"/>
      <c r="J73" s="62"/>
      <c r="K73" s="63">
        <f>SUM(L73:P73)</f>
        <v>462</v>
      </c>
      <c r="L73" s="63"/>
      <c r="M73" s="63">
        <v>462</v>
      </c>
      <c r="N73" s="63"/>
      <c r="O73" s="63"/>
      <c r="P73" s="63"/>
    </row>
    <row r="74" spans="1:16" ht="15.4" x14ac:dyDescent="0.35">
      <c r="A74" s="95" t="s">
        <v>262</v>
      </c>
      <c r="B74" s="96"/>
      <c r="C74" s="96"/>
      <c r="D74" s="97"/>
      <c r="E74" s="62">
        <f>SUM(E75:E85)</f>
        <v>26.130000000000003</v>
      </c>
      <c r="F74" s="62">
        <f t="shared" ref="F74:P74" si="23">SUM(F75:F85)</f>
        <v>4.8</v>
      </c>
      <c r="G74" s="62">
        <f t="shared" si="23"/>
        <v>21.33</v>
      </c>
      <c r="H74" s="62">
        <f t="shared" si="23"/>
        <v>0</v>
      </c>
      <c r="I74" s="62">
        <f t="shared" si="23"/>
        <v>0</v>
      </c>
      <c r="J74" s="62">
        <f t="shared" si="23"/>
        <v>0</v>
      </c>
      <c r="K74" s="63">
        <f t="shared" si="23"/>
        <v>3450.5070965442837</v>
      </c>
      <c r="L74" s="63">
        <f t="shared" si="23"/>
        <v>633.84745745934015</v>
      </c>
      <c r="M74" s="63">
        <f t="shared" si="23"/>
        <v>2816.6596390849427</v>
      </c>
      <c r="N74" s="63">
        <f t="shared" si="23"/>
        <v>0</v>
      </c>
      <c r="O74" s="63">
        <f t="shared" si="23"/>
        <v>0</v>
      </c>
      <c r="P74" s="63">
        <f t="shared" si="23"/>
        <v>0</v>
      </c>
    </row>
    <row r="75" spans="1:16" ht="46.15" x14ac:dyDescent="0.35">
      <c r="A75" s="47">
        <v>50</v>
      </c>
      <c r="B75" s="51" t="s">
        <v>115</v>
      </c>
      <c r="C75" s="51" t="s">
        <v>79</v>
      </c>
      <c r="D75" s="52" t="s">
        <v>184</v>
      </c>
      <c r="E75" s="62">
        <f t="shared" ref="E75:E85" si="24">SUM(F75:J75)</f>
        <v>4.8</v>
      </c>
      <c r="F75" s="62">
        <v>4.8</v>
      </c>
      <c r="G75" s="62"/>
      <c r="H75" s="62"/>
      <c r="I75" s="62"/>
      <c r="J75" s="62"/>
      <c r="K75" s="63">
        <f t="shared" ref="K75:K85" si="25">SUM(L75:P75)</f>
        <v>633.84745745934015</v>
      </c>
      <c r="L75" s="63">
        <v>633.84745745934015</v>
      </c>
      <c r="M75" s="63">
        <v>0</v>
      </c>
      <c r="N75" s="63"/>
      <c r="O75" s="63"/>
      <c r="P75" s="63"/>
    </row>
    <row r="76" spans="1:16" ht="61.5" x14ac:dyDescent="0.35">
      <c r="A76" s="47">
        <v>51</v>
      </c>
      <c r="B76" s="51" t="s">
        <v>218</v>
      </c>
      <c r="C76" s="51" t="s">
        <v>328</v>
      </c>
      <c r="D76" s="52" t="s">
        <v>184</v>
      </c>
      <c r="E76" s="62">
        <f t="shared" si="24"/>
        <v>3.5</v>
      </c>
      <c r="F76" s="62"/>
      <c r="G76" s="62">
        <v>3.5</v>
      </c>
      <c r="H76" s="62"/>
      <c r="I76" s="62"/>
      <c r="J76" s="62"/>
      <c r="K76" s="63">
        <f t="shared" si="25"/>
        <v>462.18043773076886</v>
      </c>
      <c r="L76" s="63">
        <v>0</v>
      </c>
      <c r="M76" s="63">
        <v>462.18043773076886</v>
      </c>
      <c r="N76" s="63"/>
      <c r="O76" s="63"/>
      <c r="P76" s="63"/>
    </row>
    <row r="77" spans="1:16" ht="46.15" x14ac:dyDescent="0.35">
      <c r="A77" s="47">
        <v>52</v>
      </c>
      <c r="B77" s="51" t="s">
        <v>114</v>
      </c>
      <c r="C77" s="51" t="s">
        <v>263</v>
      </c>
      <c r="D77" s="52" t="s">
        <v>184</v>
      </c>
      <c r="E77" s="62">
        <f t="shared" si="24"/>
        <v>5.04</v>
      </c>
      <c r="F77" s="62"/>
      <c r="G77" s="62">
        <v>5.04</v>
      </c>
      <c r="H77" s="62"/>
      <c r="I77" s="62"/>
      <c r="J77" s="62"/>
      <c r="K77" s="63">
        <f t="shared" si="25"/>
        <v>665.53983033230725</v>
      </c>
      <c r="L77" s="63">
        <v>0</v>
      </c>
      <c r="M77" s="63">
        <v>665.53983033230725</v>
      </c>
      <c r="N77" s="63"/>
      <c r="O77" s="63"/>
      <c r="P77" s="63"/>
    </row>
    <row r="78" spans="1:16" ht="46.15" x14ac:dyDescent="0.35">
      <c r="A78" s="47">
        <v>53</v>
      </c>
      <c r="B78" s="51" t="s">
        <v>113</v>
      </c>
      <c r="C78" s="51" t="s">
        <v>80</v>
      </c>
      <c r="D78" s="52" t="s">
        <v>184</v>
      </c>
      <c r="E78" s="62">
        <f t="shared" si="24"/>
        <v>1.7</v>
      </c>
      <c r="F78" s="62"/>
      <c r="G78" s="62">
        <v>1.7</v>
      </c>
      <c r="H78" s="62"/>
      <c r="I78" s="62"/>
      <c r="J78" s="62"/>
      <c r="K78" s="63">
        <f t="shared" si="25"/>
        <v>224.4876411835163</v>
      </c>
      <c r="L78" s="63">
        <v>0</v>
      </c>
      <c r="M78" s="63">
        <v>224.4876411835163</v>
      </c>
      <c r="N78" s="63"/>
      <c r="O78" s="63"/>
      <c r="P78" s="63"/>
    </row>
    <row r="79" spans="1:16" ht="46.15" x14ac:dyDescent="0.35">
      <c r="A79" s="47">
        <v>54</v>
      </c>
      <c r="B79" s="51" t="s">
        <v>113</v>
      </c>
      <c r="C79" s="51" t="s">
        <v>81</v>
      </c>
      <c r="D79" s="52" t="s">
        <v>184</v>
      </c>
      <c r="E79" s="62">
        <f t="shared" si="24"/>
        <v>0.9</v>
      </c>
      <c r="F79" s="62"/>
      <c r="G79" s="62">
        <v>0.9</v>
      </c>
      <c r="H79" s="62"/>
      <c r="I79" s="62"/>
      <c r="J79" s="62"/>
      <c r="K79" s="63">
        <f t="shared" si="25"/>
        <v>118.84639827362628</v>
      </c>
      <c r="L79" s="63">
        <v>0</v>
      </c>
      <c r="M79" s="63">
        <v>118.84639827362628</v>
      </c>
      <c r="N79" s="63"/>
      <c r="O79" s="63"/>
      <c r="P79" s="63"/>
    </row>
    <row r="80" spans="1:16" ht="46.15" x14ac:dyDescent="0.35">
      <c r="A80" s="47">
        <v>55</v>
      </c>
      <c r="B80" s="51" t="s">
        <v>112</v>
      </c>
      <c r="C80" s="51" t="s">
        <v>82</v>
      </c>
      <c r="D80" s="52" t="s">
        <v>184</v>
      </c>
      <c r="E80" s="62">
        <f t="shared" si="24"/>
        <v>1.4</v>
      </c>
      <c r="F80" s="62"/>
      <c r="G80" s="62">
        <v>1.4</v>
      </c>
      <c r="H80" s="62"/>
      <c r="I80" s="62"/>
      <c r="J80" s="62"/>
      <c r="K80" s="63">
        <f t="shared" si="25"/>
        <v>184.87217509230754</v>
      </c>
      <c r="L80" s="63">
        <v>0</v>
      </c>
      <c r="M80" s="63">
        <v>184.87217509230754</v>
      </c>
      <c r="N80" s="63"/>
      <c r="O80" s="63"/>
      <c r="P80" s="63"/>
    </row>
    <row r="81" spans="1:16" ht="46.15" x14ac:dyDescent="0.35">
      <c r="A81" s="47">
        <v>56</v>
      </c>
      <c r="B81" s="51" t="s">
        <v>111</v>
      </c>
      <c r="C81" s="51" t="s">
        <v>83</v>
      </c>
      <c r="D81" s="52" t="s">
        <v>184</v>
      </c>
      <c r="E81" s="62">
        <f t="shared" si="24"/>
        <v>1.25</v>
      </c>
      <c r="F81" s="62"/>
      <c r="G81" s="62">
        <v>1.25</v>
      </c>
      <c r="H81" s="62"/>
      <c r="I81" s="62"/>
      <c r="J81" s="62"/>
      <c r="K81" s="63">
        <f t="shared" si="25"/>
        <v>165.06444204670316</v>
      </c>
      <c r="L81" s="63">
        <v>0</v>
      </c>
      <c r="M81" s="63">
        <v>165.06444204670316</v>
      </c>
      <c r="N81" s="63"/>
      <c r="O81" s="63"/>
      <c r="P81" s="63"/>
    </row>
    <row r="82" spans="1:16" ht="46.15" x14ac:dyDescent="0.35">
      <c r="A82" s="47">
        <v>57</v>
      </c>
      <c r="B82" s="51" t="s">
        <v>110</v>
      </c>
      <c r="C82" s="51" t="s">
        <v>84</v>
      </c>
      <c r="D82" s="52" t="s">
        <v>184</v>
      </c>
      <c r="E82" s="62">
        <f t="shared" si="24"/>
        <v>0.3</v>
      </c>
      <c r="F82" s="62"/>
      <c r="G82" s="62">
        <v>0.3</v>
      </c>
      <c r="H82" s="62"/>
      <c r="I82" s="62"/>
      <c r="J82" s="62"/>
      <c r="K82" s="63">
        <f t="shared" si="25"/>
        <v>39.615466091208759</v>
      </c>
      <c r="L82" s="63">
        <v>0</v>
      </c>
      <c r="M82" s="63">
        <v>39.615466091208759</v>
      </c>
      <c r="N82" s="63"/>
      <c r="O82" s="63"/>
      <c r="P82" s="63"/>
    </row>
    <row r="83" spans="1:16" ht="46.15" x14ac:dyDescent="0.35">
      <c r="A83" s="47">
        <v>58</v>
      </c>
      <c r="B83" s="51" t="s">
        <v>109</v>
      </c>
      <c r="C83" s="51" t="s">
        <v>85</v>
      </c>
      <c r="D83" s="52" t="s">
        <v>184</v>
      </c>
      <c r="E83" s="62">
        <f t="shared" si="24"/>
        <v>1.25</v>
      </c>
      <c r="F83" s="62"/>
      <c r="G83" s="62">
        <v>1.25</v>
      </c>
      <c r="H83" s="62"/>
      <c r="I83" s="62"/>
      <c r="J83" s="62"/>
      <c r="K83" s="63">
        <f t="shared" si="25"/>
        <v>165.06444204670316</v>
      </c>
      <c r="L83" s="63">
        <v>0</v>
      </c>
      <c r="M83" s="63">
        <v>165.06444204670316</v>
      </c>
      <c r="N83" s="63"/>
      <c r="O83" s="63"/>
      <c r="P83" s="63"/>
    </row>
    <row r="84" spans="1:16" ht="62.65" customHeight="1" x14ac:dyDescent="0.35">
      <c r="A84" s="47">
        <v>59</v>
      </c>
      <c r="B84" s="51" t="s">
        <v>109</v>
      </c>
      <c r="C84" s="51" t="s">
        <v>329</v>
      </c>
      <c r="D84" s="52" t="s">
        <v>184</v>
      </c>
      <c r="E84" s="62">
        <f t="shared" si="24"/>
        <v>3.99</v>
      </c>
      <c r="F84" s="62"/>
      <c r="G84" s="62">
        <v>3.99</v>
      </c>
      <c r="H84" s="62"/>
      <c r="I84" s="62"/>
      <c r="J84" s="62"/>
      <c r="K84" s="63">
        <f t="shared" si="25"/>
        <v>526.88569901307653</v>
      </c>
      <c r="L84" s="63">
        <v>0</v>
      </c>
      <c r="M84" s="63">
        <v>526.88569901307653</v>
      </c>
      <c r="N84" s="63"/>
      <c r="O84" s="63"/>
      <c r="P84" s="63"/>
    </row>
    <row r="85" spans="1:16" ht="46.15" x14ac:dyDescent="0.35">
      <c r="A85" s="47">
        <v>60</v>
      </c>
      <c r="B85" s="51" t="s">
        <v>108</v>
      </c>
      <c r="C85" s="51" t="s">
        <v>86</v>
      </c>
      <c r="D85" s="52" t="s">
        <v>184</v>
      </c>
      <c r="E85" s="62">
        <f t="shared" si="24"/>
        <v>2</v>
      </c>
      <c r="F85" s="62"/>
      <c r="G85" s="62">
        <v>2</v>
      </c>
      <c r="H85" s="62"/>
      <c r="I85" s="62"/>
      <c r="J85" s="62"/>
      <c r="K85" s="63">
        <f t="shared" si="25"/>
        <v>264.10310727472506</v>
      </c>
      <c r="L85" s="63">
        <v>0</v>
      </c>
      <c r="M85" s="63">
        <v>264.10310727472506</v>
      </c>
      <c r="N85" s="63"/>
      <c r="O85" s="63"/>
      <c r="P85" s="63"/>
    </row>
    <row r="86" spans="1:16" ht="15.4" x14ac:dyDescent="0.45">
      <c r="A86" s="202" t="s">
        <v>265</v>
      </c>
      <c r="B86" s="203"/>
      <c r="C86" s="203"/>
      <c r="D86" s="204"/>
      <c r="E86" s="62">
        <f t="shared" ref="E86:P86" si="26">SUM(E87:E97)</f>
        <v>13.174000000000001</v>
      </c>
      <c r="F86" s="62">
        <f t="shared" si="26"/>
        <v>3.464</v>
      </c>
      <c r="G86" s="62">
        <f t="shared" si="26"/>
        <v>9.7100000000000009</v>
      </c>
      <c r="H86" s="62">
        <f t="shared" si="26"/>
        <v>0</v>
      </c>
      <c r="I86" s="62">
        <f t="shared" si="26"/>
        <v>0</v>
      </c>
      <c r="J86" s="62">
        <f t="shared" si="26"/>
        <v>0</v>
      </c>
      <c r="K86" s="63">
        <f t="shared" si="26"/>
        <v>1739.6471676186138</v>
      </c>
      <c r="L86" s="63">
        <f t="shared" si="26"/>
        <v>457.42658179982385</v>
      </c>
      <c r="M86" s="63">
        <f t="shared" si="26"/>
        <v>1282.2205858187901</v>
      </c>
      <c r="N86" s="63">
        <f t="shared" si="26"/>
        <v>0</v>
      </c>
      <c r="O86" s="63">
        <f t="shared" si="26"/>
        <v>0</v>
      </c>
      <c r="P86" s="63">
        <f t="shared" si="26"/>
        <v>0</v>
      </c>
    </row>
    <row r="87" spans="1:16" ht="107.65" x14ac:dyDescent="0.35">
      <c r="A87" s="47">
        <v>61</v>
      </c>
      <c r="B87" s="51" t="s">
        <v>195</v>
      </c>
      <c r="C87" s="51" t="s">
        <v>330</v>
      </c>
      <c r="D87" s="52" t="s">
        <v>184</v>
      </c>
      <c r="E87" s="62">
        <f t="shared" ref="E87:E127" si="27">SUM(F87:J87)</f>
        <v>1.39</v>
      </c>
      <c r="F87" s="62"/>
      <c r="G87" s="62">
        <v>1.39</v>
      </c>
      <c r="H87" s="62"/>
      <c r="I87" s="62"/>
      <c r="J87" s="62"/>
      <c r="K87" s="63">
        <f t="shared" ref="K87:K97" si="28">SUM(L87:P87)</f>
        <v>183.5516595559339</v>
      </c>
      <c r="L87" s="63">
        <v>0</v>
      </c>
      <c r="M87" s="63">
        <v>183.5516595559339</v>
      </c>
      <c r="N87" s="63"/>
      <c r="O87" s="63"/>
      <c r="P87" s="63"/>
    </row>
    <row r="88" spans="1:16" ht="76.900000000000006" x14ac:dyDescent="0.35">
      <c r="A88" s="47">
        <v>62</v>
      </c>
      <c r="B88" s="51" t="s">
        <v>195</v>
      </c>
      <c r="C88" s="51" t="s">
        <v>331</v>
      </c>
      <c r="D88" s="52" t="s">
        <v>184</v>
      </c>
      <c r="E88" s="62">
        <f t="shared" si="27"/>
        <v>0.2</v>
      </c>
      <c r="F88" s="62"/>
      <c r="G88" s="62">
        <v>0.2</v>
      </c>
      <c r="H88" s="62"/>
      <c r="I88" s="62"/>
      <c r="J88" s="62"/>
      <c r="K88" s="63">
        <f t="shared" si="28"/>
        <v>26.410310727472506</v>
      </c>
      <c r="L88" s="63">
        <v>0</v>
      </c>
      <c r="M88" s="63">
        <v>26.410310727472506</v>
      </c>
      <c r="N88" s="63"/>
      <c r="O88" s="63"/>
      <c r="P88" s="63"/>
    </row>
    <row r="89" spans="1:16" ht="92.25" x14ac:dyDescent="0.35">
      <c r="A89" s="47">
        <v>63</v>
      </c>
      <c r="B89" s="51" t="s">
        <v>195</v>
      </c>
      <c r="C89" s="51" t="s">
        <v>267</v>
      </c>
      <c r="D89" s="52" t="s">
        <v>184</v>
      </c>
      <c r="E89" s="62">
        <f t="shared" si="27"/>
        <v>0.64</v>
      </c>
      <c r="F89" s="62"/>
      <c r="G89" s="62">
        <v>0.64</v>
      </c>
      <c r="H89" s="62"/>
      <c r="I89" s="62"/>
      <c r="J89" s="62"/>
      <c r="K89" s="63">
        <f t="shared" si="28"/>
        <v>84.512994327912025</v>
      </c>
      <c r="L89" s="63">
        <v>0</v>
      </c>
      <c r="M89" s="63">
        <v>84.512994327912025</v>
      </c>
      <c r="N89" s="63"/>
      <c r="O89" s="63"/>
      <c r="P89" s="63"/>
    </row>
    <row r="90" spans="1:16" ht="80.650000000000006" customHeight="1" x14ac:dyDescent="0.35">
      <c r="A90" s="47">
        <v>64</v>
      </c>
      <c r="B90" s="51" t="s">
        <v>196</v>
      </c>
      <c r="C90" s="51" t="s">
        <v>332</v>
      </c>
      <c r="D90" s="52" t="s">
        <v>184</v>
      </c>
      <c r="E90" s="62">
        <f t="shared" si="27"/>
        <v>1.68</v>
      </c>
      <c r="F90" s="62"/>
      <c r="G90" s="62">
        <v>1.68</v>
      </c>
      <c r="H90" s="62"/>
      <c r="I90" s="62"/>
      <c r="J90" s="62"/>
      <c r="K90" s="63">
        <f t="shared" si="28"/>
        <v>221.84661011076906</v>
      </c>
      <c r="L90" s="63">
        <v>0</v>
      </c>
      <c r="M90" s="63">
        <v>221.84661011076906</v>
      </c>
      <c r="N90" s="63"/>
      <c r="O90" s="63"/>
      <c r="P90" s="63"/>
    </row>
    <row r="91" spans="1:16" ht="97.5" customHeight="1" x14ac:dyDescent="0.35">
      <c r="A91" s="47">
        <v>65</v>
      </c>
      <c r="B91" s="51" t="s">
        <v>196</v>
      </c>
      <c r="C91" s="51" t="s">
        <v>333</v>
      </c>
      <c r="D91" s="52" t="s">
        <v>184</v>
      </c>
      <c r="E91" s="62">
        <f t="shared" si="27"/>
        <v>1.0900000000000001</v>
      </c>
      <c r="F91" s="62"/>
      <c r="G91" s="62">
        <v>1.0900000000000001</v>
      </c>
      <c r="H91" s="62"/>
      <c r="I91" s="62"/>
      <c r="J91" s="62"/>
      <c r="K91" s="63">
        <f t="shared" si="28"/>
        <v>143.93619346472516</v>
      </c>
      <c r="L91" s="63">
        <v>0</v>
      </c>
      <c r="M91" s="63">
        <v>143.93619346472516</v>
      </c>
      <c r="N91" s="63"/>
      <c r="O91" s="63"/>
      <c r="P91" s="63"/>
    </row>
    <row r="92" spans="1:16" ht="61.5" x14ac:dyDescent="0.35">
      <c r="A92" s="47">
        <v>66</v>
      </c>
      <c r="B92" s="51" t="s">
        <v>196</v>
      </c>
      <c r="C92" s="51" t="s">
        <v>194</v>
      </c>
      <c r="D92" s="52" t="s">
        <v>184</v>
      </c>
      <c r="E92" s="62">
        <f t="shared" si="27"/>
        <v>0.61</v>
      </c>
      <c r="F92" s="62"/>
      <c r="G92" s="62">
        <v>0.61</v>
      </c>
      <c r="H92" s="62"/>
      <c r="I92" s="62"/>
      <c r="J92" s="62"/>
      <c r="K92" s="63">
        <f t="shared" si="28"/>
        <v>80.551447718791138</v>
      </c>
      <c r="L92" s="63">
        <v>0</v>
      </c>
      <c r="M92" s="63">
        <v>80.551447718791138</v>
      </c>
      <c r="N92" s="63"/>
      <c r="O92" s="63"/>
      <c r="P92" s="63"/>
    </row>
    <row r="93" spans="1:16" ht="112.9" customHeight="1" x14ac:dyDescent="0.35">
      <c r="A93" s="47">
        <v>67</v>
      </c>
      <c r="B93" s="51" t="s">
        <v>48</v>
      </c>
      <c r="C93" s="51" t="s">
        <v>400</v>
      </c>
      <c r="D93" s="52" t="s">
        <v>184</v>
      </c>
      <c r="E93" s="62">
        <f t="shared" si="27"/>
        <v>2.1</v>
      </c>
      <c r="F93" s="62"/>
      <c r="G93" s="62">
        <v>2.1</v>
      </c>
      <c r="H93" s="62"/>
      <c r="I93" s="62"/>
      <c r="J93" s="62"/>
      <c r="K93" s="63">
        <f t="shared" si="28"/>
        <v>277.30826263846131</v>
      </c>
      <c r="L93" s="63">
        <v>0</v>
      </c>
      <c r="M93" s="63">
        <v>277.30826263846131</v>
      </c>
      <c r="N93" s="63"/>
      <c r="O93" s="63"/>
      <c r="P93" s="63"/>
    </row>
    <row r="94" spans="1:16" ht="107.65" x14ac:dyDescent="0.35">
      <c r="A94" s="47">
        <v>68</v>
      </c>
      <c r="B94" s="51" t="s">
        <v>221</v>
      </c>
      <c r="C94" s="51" t="s">
        <v>401</v>
      </c>
      <c r="D94" s="52" t="s">
        <v>184</v>
      </c>
      <c r="E94" s="62">
        <f t="shared" si="27"/>
        <v>2</v>
      </c>
      <c r="F94" s="62"/>
      <c r="G94" s="62">
        <v>2</v>
      </c>
      <c r="H94" s="62"/>
      <c r="I94" s="62"/>
      <c r="J94" s="62"/>
      <c r="K94" s="63">
        <f t="shared" si="28"/>
        <v>264.10310727472506</v>
      </c>
      <c r="L94" s="63">
        <v>0</v>
      </c>
      <c r="M94" s="63">
        <v>264.10310727472506</v>
      </c>
      <c r="N94" s="63"/>
      <c r="O94" s="63"/>
      <c r="P94" s="63"/>
    </row>
    <row r="95" spans="1:16" ht="46.15" x14ac:dyDescent="0.35">
      <c r="A95" s="47">
        <v>69</v>
      </c>
      <c r="B95" s="51" t="s">
        <v>48</v>
      </c>
      <c r="C95" s="51" t="s">
        <v>334</v>
      </c>
      <c r="D95" s="52" t="s">
        <v>185</v>
      </c>
      <c r="E95" s="62">
        <f t="shared" si="27"/>
        <v>1.56</v>
      </c>
      <c r="F95" s="62">
        <v>1.56</v>
      </c>
      <c r="G95" s="62"/>
      <c r="H95" s="62"/>
      <c r="I95" s="62"/>
      <c r="J95" s="62"/>
      <c r="K95" s="63">
        <f t="shared" si="28"/>
        <v>206.00042367428557</v>
      </c>
      <c r="L95" s="63">
        <v>206.00042367428557</v>
      </c>
      <c r="M95" s="63">
        <v>0</v>
      </c>
      <c r="N95" s="63"/>
      <c r="O95" s="63"/>
      <c r="P95" s="63"/>
    </row>
    <row r="96" spans="1:16" ht="30.75" x14ac:dyDescent="0.35">
      <c r="A96" s="47">
        <v>70</v>
      </c>
      <c r="B96" s="51" t="s">
        <v>48</v>
      </c>
      <c r="C96" s="51" t="s">
        <v>288</v>
      </c>
      <c r="D96" s="52" t="s">
        <v>185</v>
      </c>
      <c r="E96" s="62">
        <f t="shared" si="27"/>
        <v>0.98399999999999999</v>
      </c>
      <c r="F96" s="62">
        <v>0.98399999999999999</v>
      </c>
      <c r="G96" s="62"/>
      <c r="H96" s="62"/>
      <c r="I96" s="62"/>
      <c r="J96" s="62"/>
      <c r="K96" s="63">
        <f t="shared" si="28"/>
        <v>129.93872877916473</v>
      </c>
      <c r="L96" s="63">
        <v>129.93872877916473</v>
      </c>
      <c r="M96" s="63">
        <v>0</v>
      </c>
      <c r="N96" s="63"/>
      <c r="O96" s="63"/>
      <c r="P96" s="63"/>
    </row>
    <row r="97" spans="1:16" ht="37.15" customHeight="1" x14ac:dyDescent="0.35">
      <c r="A97" s="47">
        <v>71</v>
      </c>
      <c r="B97" s="51" t="s">
        <v>48</v>
      </c>
      <c r="C97" s="51" t="s">
        <v>289</v>
      </c>
      <c r="D97" s="52" t="s">
        <v>185</v>
      </c>
      <c r="E97" s="62">
        <f t="shared" si="27"/>
        <v>0.92</v>
      </c>
      <c r="F97" s="62">
        <v>0.92</v>
      </c>
      <c r="G97" s="62"/>
      <c r="H97" s="62"/>
      <c r="I97" s="62"/>
      <c r="J97" s="62"/>
      <c r="K97" s="63">
        <f t="shared" si="28"/>
        <v>121.48742934637353</v>
      </c>
      <c r="L97" s="63">
        <v>121.48742934637353</v>
      </c>
      <c r="M97" s="63">
        <v>0</v>
      </c>
      <c r="N97" s="63"/>
      <c r="O97" s="63"/>
      <c r="P97" s="63"/>
    </row>
    <row r="98" spans="1:16" ht="15.4" x14ac:dyDescent="0.45">
      <c r="A98" s="202" t="s">
        <v>271</v>
      </c>
      <c r="B98" s="203"/>
      <c r="C98" s="203"/>
      <c r="D98" s="204"/>
      <c r="E98" s="62">
        <f>SUM(E99:E108)</f>
        <v>13.39</v>
      </c>
      <c r="F98" s="62">
        <f t="shared" ref="F98:P98" si="29">SUM(F99:F108)</f>
        <v>4.2</v>
      </c>
      <c r="G98" s="62">
        <f t="shared" si="29"/>
        <v>9.19</v>
      </c>
      <c r="H98" s="62">
        <f t="shared" si="29"/>
        <v>0</v>
      </c>
      <c r="I98" s="62">
        <f t="shared" si="29"/>
        <v>0</v>
      </c>
      <c r="J98" s="62">
        <f t="shared" si="29"/>
        <v>0</v>
      </c>
      <c r="K98" s="63">
        <f t="shared" si="29"/>
        <v>1768.1703032042842</v>
      </c>
      <c r="L98" s="63">
        <f t="shared" si="29"/>
        <v>554.61652527692263</v>
      </c>
      <c r="M98" s="63">
        <f t="shared" si="29"/>
        <v>1213.5537779273614</v>
      </c>
      <c r="N98" s="63">
        <f t="shared" si="29"/>
        <v>0</v>
      </c>
      <c r="O98" s="63">
        <f t="shared" si="29"/>
        <v>0</v>
      </c>
      <c r="P98" s="63">
        <f t="shared" si="29"/>
        <v>0</v>
      </c>
    </row>
    <row r="99" spans="1:16" ht="61.5" x14ac:dyDescent="0.35">
      <c r="A99" s="47">
        <v>72</v>
      </c>
      <c r="B99" s="51" t="s">
        <v>98</v>
      </c>
      <c r="C99" s="51" t="s">
        <v>87</v>
      </c>
      <c r="D99" s="52" t="s">
        <v>184</v>
      </c>
      <c r="E99" s="62">
        <f t="shared" si="27"/>
        <v>1.1599999999999999</v>
      </c>
      <c r="F99" s="62"/>
      <c r="G99" s="62">
        <v>1.1599999999999999</v>
      </c>
      <c r="H99" s="62"/>
      <c r="I99" s="62"/>
      <c r="J99" s="62"/>
      <c r="K99" s="63">
        <f t="shared" ref="K99:K108" si="30">SUM(L99:P99)</f>
        <v>153.17980221934053</v>
      </c>
      <c r="L99" s="63">
        <v>0</v>
      </c>
      <c r="M99" s="63">
        <v>153.17980221934053</v>
      </c>
      <c r="N99" s="63"/>
      <c r="O99" s="63"/>
      <c r="P99" s="63"/>
    </row>
    <row r="100" spans="1:16" ht="46.15" x14ac:dyDescent="0.35">
      <c r="A100" s="47">
        <v>73</v>
      </c>
      <c r="B100" s="51" t="s">
        <v>99</v>
      </c>
      <c r="C100" s="51" t="s">
        <v>88</v>
      </c>
      <c r="D100" s="52" t="s">
        <v>184</v>
      </c>
      <c r="E100" s="62">
        <f t="shared" si="27"/>
        <v>0.75</v>
      </c>
      <c r="F100" s="62"/>
      <c r="G100" s="62">
        <v>0.75</v>
      </c>
      <c r="H100" s="62"/>
      <c r="I100" s="62"/>
      <c r="J100" s="62"/>
      <c r="K100" s="63">
        <f t="shared" si="30"/>
        <v>99.038665228021898</v>
      </c>
      <c r="L100" s="63">
        <v>0</v>
      </c>
      <c r="M100" s="63">
        <v>99.038665228021898</v>
      </c>
      <c r="N100" s="63"/>
      <c r="O100" s="63"/>
      <c r="P100" s="63"/>
    </row>
    <row r="101" spans="1:16" ht="46.15" x14ac:dyDescent="0.35">
      <c r="A101" s="47">
        <v>74</v>
      </c>
      <c r="B101" s="51" t="s">
        <v>99</v>
      </c>
      <c r="C101" s="51" t="s">
        <v>89</v>
      </c>
      <c r="D101" s="52" t="s">
        <v>184</v>
      </c>
      <c r="E101" s="62">
        <f t="shared" si="27"/>
        <v>0.78</v>
      </c>
      <c r="F101" s="62"/>
      <c r="G101" s="62">
        <v>0.78</v>
      </c>
      <c r="H101" s="62"/>
      <c r="I101" s="62"/>
      <c r="J101" s="62"/>
      <c r="K101" s="63">
        <f t="shared" si="30"/>
        <v>103.00021183714279</v>
      </c>
      <c r="L101" s="63">
        <v>0</v>
      </c>
      <c r="M101" s="63">
        <v>103.00021183714279</v>
      </c>
      <c r="N101" s="63"/>
      <c r="O101" s="63"/>
      <c r="P101" s="63"/>
    </row>
    <row r="102" spans="1:16" ht="46.15" x14ac:dyDescent="0.35">
      <c r="A102" s="47">
        <v>75</v>
      </c>
      <c r="B102" s="51" t="s">
        <v>100</v>
      </c>
      <c r="C102" s="51" t="s">
        <v>90</v>
      </c>
      <c r="D102" s="52" t="s">
        <v>184</v>
      </c>
      <c r="E102" s="62">
        <f t="shared" si="27"/>
        <v>4.2</v>
      </c>
      <c r="F102" s="62">
        <v>4.2</v>
      </c>
      <c r="G102" s="62"/>
      <c r="H102" s="62"/>
      <c r="I102" s="62"/>
      <c r="J102" s="62"/>
      <c r="K102" s="63">
        <f t="shared" si="30"/>
        <v>554.61652527692263</v>
      </c>
      <c r="L102" s="63">
        <v>554.61652527692263</v>
      </c>
      <c r="M102" s="63">
        <v>0</v>
      </c>
      <c r="N102" s="63"/>
      <c r="O102" s="63"/>
      <c r="P102" s="63"/>
    </row>
    <row r="103" spans="1:16" ht="48" customHeight="1" x14ac:dyDescent="0.35">
      <c r="A103" s="47">
        <v>76</v>
      </c>
      <c r="B103" s="51" t="s">
        <v>100</v>
      </c>
      <c r="C103" s="51" t="s">
        <v>91</v>
      </c>
      <c r="D103" s="52" t="s">
        <v>184</v>
      </c>
      <c r="E103" s="62">
        <f t="shared" si="27"/>
        <v>1</v>
      </c>
      <c r="F103" s="62"/>
      <c r="G103" s="62">
        <v>1</v>
      </c>
      <c r="H103" s="62"/>
      <c r="I103" s="62"/>
      <c r="J103" s="62"/>
      <c r="K103" s="63">
        <f t="shared" si="30"/>
        <v>132.05155363736253</v>
      </c>
      <c r="L103" s="63">
        <v>0</v>
      </c>
      <c r="M103" s="63">
        <v>132.05155363736253</v>
      </c>
      <c r="N103" s="63"/>
      <c r="O103" s="63"/>
      <c r="P103" s="63"/>
    </row>
    <row r="104" spans="1:16" ht="66.75" customHeight="1" x14ac:dyDescent="0.35">
      <c r="A104" s="47">
        <v>77</v>
      </c>
      <c r="B104" s="51" t="s">
        <v>144</v>
      </c>
      <c r="C104" s="51" t="s">
        <v>335</v>
      </c>
      <c r="D104" s="52" t="s">
        <v>184</v>
      </c>
      <c r="E104" s="62">
        <f t="shared" si="27"/>
        <v>2</v>
      </c>
      <c r="F104" s="62"/>
      <c r="G104" s="62">
        <v>2</v>
      </c>
      <c r="H104" s="62"/>
      <c r="I104" s="62"/>
      <c r="J104" s="62"/>
      <c r="K104" s="63">
        <f t="shared" si="30"/>
        <v>264.10310727472506</v>
      </c>
      <c r="L104" s="63">
        <v>0</v>
      </c>
      <c r="M104" s="63">
        <v>264.10310727472506</v>
      </c>
      <c r="N104" s="63"/>
      <c r="O104" s="63"/>
      <c r="P104" s="63"/>
    </row>
    <row r="105" spans="1:16" ht="61.5" x14ac:dyDescent="0.35">
      <c r="A105" s="47">
        <v>78</v>
      </c>
      <c r="B105" s="51" t="s">
        <v>101</v>
      </c>
      <c r="C105" s="51" t="s">
        <v>336</v>
      </c>
      <c r="D105" s="52" t="s">
        <v>184</v>
      </c>
      <c r="E105" s="62">
        <f t="shared" si="27"/>
        <v>0.6</v>
      </c>
      <c r="F105" s="62"/>
      <c r="G105" s="62">
        <v>0.6</v>
      </c>
      <c r="H105" s="62"/>
      <c r="I105" s="62"/>
      <c r="J105" s="62"/>
      <c r="K105" s="63">
        <f t="shared" si="30"/>
        <v>79.230932182417519</v>
      </c>
      <c r="L105" s="63">
        <v>0</v>
      </c>
      <c r="M105" s="63">
        <v>79.230932182417519</v>
      </c>
      <c r="N105" s="63"/>
      <c r="O105" s="63"/>
      <c r="P105" s="63"/>
    </row>
    <row r="106" spans="1:16" ht="76.900000000000006" x14ac:dyDescent="0.35">
      <c r="A106" s="47">
        <v>79</v>
      </c>
      <c r="B106" s="51" t="s">
        <v>101</v>
      </c>
      <c r="C106" s="51" t="s">
        <v>402</v>
      </c>
      <c r="D106" s="52" t="s">
        <v>184</v>
      </c>
      <c r="E106" s="62">
        <f t="shared" si="27"/>
        <v>1.5</v>
      </c>
      <c r="F106" s="62"/>
      <c r="G106" s="62">
        <v>1.5</v>
      </c>
      <c r="H106" s="62"/>
      <c r="I106" s="62"/>
      <c r="J106" s="62"/>
      <c r="K106" s="63">
        <f t="shared" si="30"/>
        <v>198.0773304560438</v>
      </c>
      <c r="L106" s="63">
        <v>0</v>
      </c>
      <c r="M106" s="63">
        <v>198.0773304560438</v>
      </c>
      <c r="N106" s="63"/>
      <c r="O106" s="63"/>
      <c r="P106" s="63"/>
    </row>
    <row r="107" spans="1:16" ht="61.5" x14ac:dyDescent="0.35">
      <c r="A107" s="47">
        <v>80</v>
      </c>
      <c r="B107" s="51" t="s">
        <v>101</v>
      </c>
      <c r="C107" s="51" t="s">
        <v>92</v>
      </c>
      <c r="D107" s="52" t="s">
        <v>184</v>
      </c>
      <c r="E107" s="62">
        <f t="shared" si="27"/>
        <v>0.9</v>
      </c>
      <c r="F107" s="62"/>
      <c r="G107" s="62">
        <v>0.9</v>
      </c>
      <c r="H107" s="62"/>
      <c r="I107" s="62"/>
      <c r="J107" s="62"/>
      <c r="K107" s="63">
        <f t="shared" si="30"/>
        <v>118.84639827362628</v>
      </c>
      <c r="L107" s="63">
        <v>0</v>
      </c>
      <c r="M107" s="63">
        <v>118.84639827362628</v>
      </c>
      <c r="N107" s="63"/>
      <c r="O107" s="63"/>
      <c r="P107" s="63"/>
    </row>
    <row r="108" spans="1:16" ht="61.5" x14ac:dyDescent="0.35">
      <c r="A108" s="47">
        <v>81</v>
      </c>
      <c r="B108" s="51" t="s">
        <v>101</v>
      </c>
      <c r="C108" s="51" t="s">
        <v>93</v>
      </c>
      <c r="D108" s="52" t="s">
        <v>184</v>
      </c>
      <c r="E108" s="62">
        <f t="shared" si="27"/>
        <v>0.5</v>
      </c>
      <c r="F108" s="62"/>
      <c r="G108" s="62">
        <v>0.5</v>
      </c>
      <c r="H108" s="62"/>
      <c r="I108" s="62"/>
      <c r="J108" s="62"/>
      <c r="K108" s="63">
        <f t="shared" si="30"/>
        <v>66.025776818681265</v>
      </c>
      <c r="L108" s="63">
        <v>0</v>
      </c>
      <c r="M108" s="63">
        <v>66.025776818681265</v>
      </c>
      <c r="N108" s="63"/>
      <c r="O108" s="63"/>
      <c r="P108" s="63"/>
    </row>
    <row r="109" spans="1:16" ht="15.4" x14ac:dyDescent="0.35">
      <c r="A109" s="95" t="s">
        <v>272</v>
      </c>
      <c r="B109" s="96"/>
      <c r="C109" s="96"/>
      <c r="D109" s="97"/>
      <c r="E109" s="62">
        <f>SUM(E110:E112)</f>
        <v>2.0499999999999998</v>
      </c>
      <c r="F109" s="62">
        <f t="shared" ref="F109:J109" si="31">SUM(F110:F112)</f>
        <v>0</v>
      </c>
      <c r="G109" s="62">
        <f t="shared" si="31"/>
        <v>2.0499999999999998</v>
      </c>
      <c r="H109" s="62">
        <f t="shared" si="31"/>
        <v>0</v>
      </c>
      <c r="I109" s="62">
        <f t="shared" si="31"/>
        <v>0</v>
      </c>
      <c r="J109" s="62">
        <f t="shared" si="31"/>
        <v>0</v>
      </c>
      <c r="K109" s="63">
        <f>SUM(L109:P109)</f>
        <v>270.70568495659319</v>
      </c>
      <c r="L109" s="63">
        <v>0</v>
      </c>
      <c r="M109" s="63">
        <v>270.70568495659319</v>
      </c>
      <c r="N109" s="63">
        <f t="shared" ref="N109:P109" si="32">$Q$10*H109/$U$10</f>
        <v>0</v>
      </c>
      <c r="O109" s="63">
        <f t="shared" si="32"/>
        <v>0</v>
      </c>
      <c r="P109" s="63">
        <f t="shared" si="32"/>
        <v>0</v>
      </c>
    </row>
    <row r="110" spans="1:16" ht="46.15" x14ac:dyDescent="0.35">
      <c r="A110" s="52">
        <v>82</v>
      </c>
      <c r="B110" s="51" t="s">
        <v>102</v>
      </c>
      <c r="C110" s="51" t="s">
        <v>273</v>
      </c>
      <c r="D110" s="52" t="s">
        <v>184</v>
      </c>
      <c r="E110" s="62">
        <f t="shared" si="27"/>
        <v>0.44</v>
      </c>
      <c r="F110" s="62"/>
      <c r="G110" s="62">
        <v>0.44</v>
      </c>
      <c r="H110" s="62"/>
      <c r="I110" s="62"/>
      <c r="J110" s="62"/>
      <c r="K110" s="63">
        <f t="shared" ref="K110:K112" si="33">SUM(L110:P110)</f>
        <v>58.102683600439519</v>
      </c>
      <c r="L110" s="63">
        <v>0</v>
      </c>
      <c r="M110" s="63">
        <v>58.102683600439519</v>
      </c>
      <c r="N110" s="63"/>
      <c r="O110" s="63"/>
      <c r="P110" s="63"/>
    </row>
    <row r="111" spans="1:16" ht="76.900000000000006" x14ac:dyDescent="0.35">
      <c r="A111" s="52">
        <v>83</v>
      </c>
      <c r="B111" s="51" t="s">
        <v>145</v>
      </c>
      <c r="C111" s="51" t="s">
        <v>311</v>
      </c>
      <c r="D111" s="52" t="s">
        <v>184</v>
      </c>
      <c r="E111" s="62">
        <f t="shared" si="27"/>
        <v>0.89</v>
      </c>
      <c r="F111" s="62"/>
      <c r="G111" s="62">
        <v>0.89</v>
      </c>
      <c r="H111" s="62"/>
      <c r="I111" s="62"/>
      <c r="J111" s="62"/>
      <c r="K111" s="63">
        <f t="shared" si="33"/>
        <v>117.52588273725266</v>
      </c>
      <c r="L111" s="63">
        <v>0</v>
      </c>
      <c r="M111" s="63">
        <v>117.52588273725266</v>
      </c>
      <c r="N111" s="63"/>
      <c r="O111" s="63"/>
      <c r="P111" s="63"/>
    </row>
    <row r="112" spans="1:16" ht="46.15" x14ac:dyDescent="0.35">
      <c r="A112" s="52">
        <v>84</v>
      </c>
      <c r="B112" s="51" t="s">
        <v>145</v>
      </c>
      <c r="C112" s="51" t="s">
        <v>94</v>
      </c>
      <c r="D112" s="52" t="s">
        <v>184</v>
      </c>
      <c r="E112" s="62">
        <f t="shared" si="27"/>
        <v>0.72</v>
      </c>
      <c r="F112" s="62"/>
      <c r="G112" s="62">
        <v>0.72</v>
      </c>
      <c r="H112" s="62"/>
      <c r="I112" s="62"/>
      <c r="J112" s="62"/>
      <c r="K112" s="63">
        <f t="shared" si="33"/>
        <v>95.077118618901011</v>
      </c>
      <c r="L112" s="63">
        <v>0</v>
      </c>
      <c r="M112" s="63">
        <v>95.077118618901011</v>
      </c>
      <c r="N112" s="63"/>
      <c r="O112" s="63"/>
      <c r="P112" s="63"/>
    </row>
    <row r="113" spans="1:16" ht="15.4" x14ac:dyDescent="0.35">
      <c r="A113" s="95" t="s">
        <v>274</v>
      </c>
      <c r="B113" s="96"/>
      <c r="C113" s="96"/>
      <c r="D113" s="97"/>
      <c r="E113" s="62">
        <f>SUM(E114:E118)</f>
        <v>7.5699999999999985</v>
      </c>
      <c r="F113" s="62">
        <f t="shared" ref="F113:P113" si="34">SUM(F114:F118)</f>
        <v>0</v>
      </c>
      <c r="G113" s="62">
        <f t="shared" si="34"/>
        <v>7.5699999999999985</v>
      </c>
      <c r="H113" s="62">
        <f t="shared" si="34"/>
        <v>0</v>
      </c>
      <c r="I113" s="62">
        <f t="shared" si="34"/>
        <v>0</v>
      </c>
      <c r="J113" s="62">
        <f t="shared" si="34"/>
        <v>0</v>
      </c>
      <c r="K113" s="63">
        <f t="shared" si="34"/>
        <v>999.63026103483435</v>
      </c>
      <c r="L113" s="63">
        <f t="shared" si="34"/>
        <v>0</v>
      </c>
      <c r="M113" s="63">
        <f t="shared" si="34"/>
        <v>999.63026103483435</v>
      </c>
      <c r="N113" s="63">
        <f t="shared" si="34"/>
        <v>0</v>
      </c>
      <c r="O113" s="63">
        <f t="shared" si="34"/>
        <v>0</v>
      </c>
      <c r="P113" s="63">
        <f t="shared" si="34"/>
        <v>0</v>
      </c>
    </row>
    <row r="114" spans="1:16" ht="81.400000000000006" customHeight="1" x14ac:dyDescent="0.35">
      <c r="A114" s="52">
        <v>85</v>
      </c>
      <c r="B114" s="51" t="s">
        <v>56</v>
      </c>
      <c r="C114" s="51" t="s">
        <v>337</v>
      </c>
      <c r="D114" s="52" t="s">
        <v>184</v>
      </c>
      <c r="E114" s="62">
        <f t="shared" si="27"/>
        <v>2.2999999999999998</v>
      </c>
      <c r="F114" s="62"/>
      <c r="G114" s="62">
        <v>2.2999999999999998</v>
      </c>
      <c r="H114" s="62"/>
      <c r="I114" s="62"/>
      <c r="J114" s="62"/>
      <c r="K114" s="63">
        <f t="shared" ref="K114:K118" si="35">SUM(L114:P114)</f>
        <v>303.71857336593382</v>
      </c>
      <c r="L114" s="63">
        <v>0</v>
      </c>
      <c r="M114" s="63">
        <v>303.71857336593382</v>
      </c>
      <c r="N114" s="63"/>
      <c r="O114" s="63"/>
      <c r="P114" s="63"/>
    </row>
    <row r="115" spans="1:16" ht="61.5" x14ac:dyDescent="0.35">
      <c r="A115" s="52">
        <v>86</v>
      </c>
      <c r="B115" s="51" t="s">
        <v>103</v>
      </c>
      <c r="C115" s="51" t="s">
        <v>338</v>
      </c>
      <c r="D115" s="52" t="s">
        <v>184</v>
      </c>
      <c r="E115" s="62">
        <f t="shared" si="27"/>
        <v>1.5</v>
      </c>
      <c r="F115" s="62"/>
      <c r="G115" s="62">
        <v>1.5</v>
      </c>
      <c r="H115" s="62"/>
      <c r="I115" s="62"/>
      <c r="J115" s="62"/>
      <c r="K115" s="63">
        <f t="shared" si="35"/>
        <v>198.0773304560438</v>
      </c>
      <c r="L115" s="63">
        <v>0</v>
      </c>
      <c r="M115" s="63">
        <v>198.0773304560438</v>
      </c>
      <c r="N115" s="63"/>
      <c r="O115" s="63"/>
      <c r="P115" s="63"/>
    </row>
    <row r="116" spans="1:16" ht="92.25" x14ac:dyDescent="0.35">
      <c r="A116" s="52">
        <v>87</v>
      </c>
      <c r="B116" s="51" t="s">
        <v>103</v>
      </c>
      <c r="C116" s="51" t="s">
        <v>339</v>
      </c>
      <c r="D116" s="52" t="s">
        <v>184</v>
      </c>
      <c r="E116" s="62">
        <f t="shared" si="27"/>
        <v>2.4</v>
      </c>
      <c r="F116" s="62"/>
      <c r="G116" s="62">
        <v>2.4</v>
      </c>
      <c r="H116" s="62"/>
      <c r="I116" s="62"/>
      <c r="J116" s="62"/>
      <c r="K116" s="63">
        <f t="shared" si="35"/>
        <v>316.92372872967007</v>
      </c>
      <c r="L116" s="63">
        <v>0</v>
      </c>
      <c r="M116" s="63">
        <v>316.92372872967007</v>
      </c>
      <c r="N116" s="63"/>
      <c r="O116" s="63"/>
      <c r="P116" s="63"/>
    </row>
    <row r="117" spans="1:16" ht="61.5" x14ac:dyDescent="0.35">
      <c r="A117" s="52">
        <v>88</v>
      </c>
      <c r="B117" s="51" t="s">
        <v>146</v>
      </c>
      <c r="C117" s="51" t="s">
        <v>340</v>
      </c>
      <c r="D117" s="52" t="s">
        <v>184</v>
      </c>
      <c r="E117" s="62">
        <f t="shared" si="27"/>
        <v>0.52</v>
      </c>
      <c r="F117" s="62"/>
      <c r="G117" s="62">
        <v>0.52</v>
      </c>
      <c r="H117" s="62"/>
      <c r="I117" s="62"/>
      <c r="J117" s="62"/>
      <c r="K117" s="63">
        <f t="shared" si="35"/>
        <v>68.666807891428519</v>
      </c>
      <c r="L117" s="63">
        <v>0</v>
      </c>
      <c r="M117" s="63">
        <v>68.666807891428519</v>
      </c>
      <c r="N117" s="63"/>
      <c r="O117" s="63"/>
      <c r="P117" s="63"/>
    </row>
    <row r="118" spans="1:16" ht="76.900000000000006" x14ac:dyDescent="0.35">
      <c r="A118" s="52">
        <v>89</v>
      </c>
      <c r="B118" s="51" t="s">
        <v>104</v>
      </c>
      <c r="C118" s="51" t="s">
        <v>341</v>
      </c>
      <c r="D118" s="52" t="s">
        <v>184</v>
      </c>
      <c r="E118" s="62">
        <f t="shared" si="27"/>
        <v>0.85</v>
      </c>
      <c r="F118" s="62"/>
      <c r="G118" s="62">
        <v>0.85</v>
      </c>
      <c r="H118" s="62"/>
      <c r="I118" s="62"/>
      <c r="J118" s="62"/>
      <c r="K118" s="63">
        <f t="shared" si="35"/>
        <v>112.24382059175815</v>
      </c>
      <c r="L118" s="63">
        <v>0</v>
      </c>
      <c r="M118" s="63">
        <v>112.24382059175815</v>
      </c>
      <c r="N118" s="63"/>
      <c r="O118" s="63"/>
      <c r="P118" s="63"/>
    </row>
    <row r="119" spans="1:16" ht="15.4" x14ac:dyDescent="0.35">
      <c r="A119" s="95" t="s">
        <v>275</v>
      </c>
      <c r="B119" s="96"/>
      <c r="C119" s="96"/>
      <c r="D119" s="97"/>
      <c r="E119" s="62">
        <f>SUM(E120:E127)</f>
        <v>9.98</v>
      </c>
      <c r="F119" s="62">
        <f t="shared" ref="F119:P119" si="36">SUM(F120:F127)</f>
        <v>4.38</v>
      </c>
      <c r="G119" s="62">
        <f t="shared" si="36"/>
        <v>5.6000000000000005</v>
      </c>
      <c r="H119" s="62">
        <f t="shared" si="36"/>
        <v>0</v>
      </c>
      <c r="I119" s="62">
        <f t="shared" si="36"/>
        <v>0</v>
      </c>
      <c r="J119" s="62">
        <f t="shared" si="36"/>
        <v>0</v>
      </c>
      <c r="K119" s="63">
        <f t="shared" si="36"/>
        <v>1317.8745053008781</v>
      </c>
      <c r="L119" s="63">
        <f t="shared" si="36"/>
        <v>578.38580493164795</v>
      </c>
      <c r="M119" s="63">
        <f t="shared" si="36"/>
        <v>739.48870036923017</v>
      </c>
      <c r="N119" s="63">
        <f t="shared" si="36"/>
        <v>0</v>
      </c>
      <c r="O119" s="63">
        <f t="shared" si="36"/>
        <v>0</v>
      </c>
      <c r="P119" s="63">
        <f t="shared" si="36"/>
        <v>0</v>
      </c>
    </row>
    <row r="120" spans="1:16" ht="30.75" x14ac:dyDescent="0.35">
      <c r="A120" s="52">
        <v>90</v>
      </c>
      <c r="B120" s="51" t="s">
        <v>105</v>
      </c>
      <c r="C120" s="51" t="s">
        <v>276</v>
      </c>
      <c r="D120" s="52" t="s">
        <v>184</v>
      </c>
      <c r="E120" s="62">
        <f t="shared" si="27"/>
        <v>1.02</v>
      </c>
      <c r="F120" s="62">
        <v>1.02</v>
      </c>
      <c r="G120" s="62"/>
      <c r="H120" s="62"/>
      <c r="I120" s="62"/>
      <c r="J120" s="62"/>
      <c r="K120" s="63">
        <f t="shared" ref="K120:K127" si="37">SUM(L120:P120)</f>
        <v>134.69258471010977</v>
      </c>
      <c r="L120" s="63">
        <v>134.69258471010977</v>
      </c>
      <c r="M120" s="63">
        <v>0</v>
      </c>
      <c r="N120" s="63"/>
      <c r="O120" s="63"/>
      <c r="P120" s="63"/>
    </row>
    <row r="121" spans="1:16" ht="61.5" x14ac:dyDescent="0.35">
      <c r="A121" s="52">
        <v>91</v>
      </c>
      <c r="B121" s="51" t="s">
        <v>105</v>
      </c>
      <c r="C121" s="51" t="s">
        <v>342</v>
      </c>
      <c r="D121" s="52" t="s">
        <v>184</v>
      </c>
      <c r="E121" s="62">
        <f t="shared" si="27"/>
        <v>0.8</v>
      </c>
      <c r="F121" s="62"/>
      <c r="G121" s="62">
        <v>0.8</v>
      </c>
      <c r="H121" s="62"/>
      <c r="I121" s="62"/>
      <c r="J121" s="62"/>
      <c r="K121" s="63">
        <f t="shared" si="37"/>
        <v>105.64124290989002</v>
      </c>
      <c r="L121" s="63">
        <v>0</v>
      </c>
      <c r="M121" s="63">
        <v>105.64124290989002</v>
      </c>
      <c r="N121" s="63"/>
      <c r="O121" s="63"/>
      <c r="P121" s="63"/>
    </row>
    <row r="122" spans="1:16" ht="92.25" x14ac:dyDescent="0.35">
      <c r="A122" s="52">
        <v>92</v>
      </c>
      <c r="B122" s="51" t="s">
        <v>106</v>
      </c>
      <c r="C122" s="51" t="s">
        <v>343</v>
      </c>
      <c r="D122" s="52" t="s">
        <v>184</v>
      </c>
      <c r="E122" s="62">
        <f t="shared" si="27"/>
        <v>3.36</v>
      </c>
      <c r="F122" s="62">
        <v>3.36</v>
      </c>
      <c r="G122" s="62"/>
      <c r="H122" s="62"/>
      <c r="I122" s="62"/>
      <c r="J122" s="62"/>
      <c r="K122" s="63">
        <f t="shared" si="37"/>
        <v>443.69322022153813</v>
      </c>
      <c r="L122" s="63">
        <v>443.69322022153813</v>
      </c>
      <c r="M122" s="63">
        <v>0</v>
      </c>
      <c r="N122" s="63"/>
      <c r="O122" s="63"/>
      <c r="P122" s="63"/>
    </row>
    <row r="123" spans="1:16" ht="30.75" x14ac:dyDescent="0.35">
      <c r="A123" s="52">
        <v>93</v>
      </c>
      <c r="B123" s="51" t="s">
        <v>106</v>
      </c>
      <c r="C123" s="51" t="s">
        <v>344</v>
      </c>
      <c r="D123" s="52" t="s">
        <v>184</v>
      </c>
      <c r="E123" s="62">
        <f t="shared" si="27"/>
        <v>1.3</v>
      </c>
      <c r="F123" s="62"/>
      <c r="G123" s="62">
        <v>1.3</v>
      </c>
      <c r="H123" s="62"/>
      <c r="I123" s="62"/>
      <c r="J123" s="62"/>
      <c r="K123" s="63">
        <f t="shared" si="37"/>
        <v>171.66701972857129</v>
      </c>
      <c r="L123" s="63">
        <v>0</v>
      </c>
      <c r="M123" s="63">
        <v>171.66701972857129</v>
      </c>
      <c r="N123" s="63"/>
      <c r="O123" s="63"/>
      <c r="P123" s="63"/>
    </row>
    <row r="124" spans="1:16" ht="46.15" x14ac:dyDescent="0.35">
      <c r="A124" s="52">
        <v>94</v>
      </c>
      <c r="B124" s="51" t="s">
        <v>107</v>
      </c>
      <c r="C124" s="51" t="s">
        <v>345</v>
      </c>
      <c r="D124" s="52" t="s">
        <v>184</v>
      </c>
      <c r="E124" s="62">
        <f t="shared" si="27"/>
        <v>1</v>
      </c>
      <c r="F124" s="62"/>
      <c r="G124" s="62">
        <v>1</v>
      </c>
      <c r="H124" s="62"/>
      <c r="I124" s="62"/>
      <c r="J124" s="62"/>
      <c r="K124" s="63">
        <f t="shared" si="37"/>
        <v>132.05155363736253</v>
      </c>
      <c r="L124" s="63">
        <v>0</v>
      </c>
      <c r="M124" s="63">
        <v>132.05155363736253</v>
      </c>
      <c r="N124" s="63"/>
      <c r="O124" s="63"/>
      <c r="P124" s="63"/>
    </row>
    <row r="125" spans="1:16" ht="46.15" x14ac:dyDescent="0.35">
      <c r="A125" s="52">
        <v>95</v>
      </c>
      <c r="B125" s="51" t="s">
        <v>107</v>
      </c>
      <c r="C125" s="51" t="s">
        <v>280</v>
      </c>
      <c r="D125" s="52" t="s">
        <v>184</v>
      </c>
      <c r="E125" s="62">
        <f t="shared" si="27"/>
        <v>0.5</v>
      </c>
      <c r="F125" s="62"/>
      <c r="G125" s="62">
        <v>0.5</v>
      </c>
      <c r="H125" s="62"/>
      <c r="I125" s="62"/>
      <c r="J125" s="62"/>
      <c r="K125" s="63">
        <f t="shared" si="37"/>
        <v>66.025776818681265</v>
      </c>
      <c r="L125" s="63">
        <v>0</v>
      </c>
      <c r="M125" s="63">
        <v>66.025776818681265</v>
      </c>
      <c r="N125" s="63"/>
      <c r="O125" s="63"/>
      <c r="P125" s="63"/>
    </row>
    <row r="126" spans="1:16" ht="30.75" x14ac:dyDescent="0.35">
      <c r="A126" s="52">
        <v>96</v>
      </c>
      <c r="B126" s="51" t="s">
        <v>224</v>
      </c>
      <c r="C126" s="51" t="s">
        <v>282</v>
      </c>
      <c r="D126" s="52" t="s">
        <v>184</v>
      </c>
      <c r="E126" s="62">
        <f t="shared" si="27"/>
        <v>1.6</v>
      </c>
      <c r="F126" s="62"/>
      <c r="G126" s="62">
        <v>1.6</v>
      </c>
      <c r="H126" s="62"/>
      <c r="I126" s="62"/>
      <c r="J126" s="62"/>
      <c r="K126" s="63">
        <f t="shared" si="37"/>
        <v>211.28248581978005</v>
      </c>
      <c r="L126" s="63">
        <v>0</v>
      </c>
      <c r="M126" s="63">
        <v>211.28248581978005</v>
      </c>
      <c r="N126" s="63"/>
      <c r="O126" s="63"/>
      <c r="P126" s="63"/>
    </row>
    <row r="127" spans="1:16" ht="61.5" x14ac:dyDescent="0.35">
      <c r="A127" s="52">
        <v>97</v>
      </c>
      <c r="B127" s="51" t="s">
        <v>96</v>
      </c>
      <c r="C127" s="51" t="s">
        <v>346</v>
      </c>
      <c r="D127" s="52" t="s">
        <v>184</v>
      </c>
      <c r="E127" s="62">
        <f t="shared" si="27"/>
        <v>0.4</v>
      </c>
      <c r="F127" s="62"/>
      <c r="G127" s="62">
        <v>0.4</v>
      </c>
      <c r="H127" s="62"/>
      <c r="I127" s="62"/>
      <c r="J127" s="62"/>
      <c r="K127" s="63">
        <f t="shared" si="37"/>
        <v>52.820621454945012</v>
      </c>
      <c r="L127" s="63">
        <v>0</v>
      </c>
      <c r="M127" s="63">
        <v>52.820621454945012</v>
      </c>
      <c r="N127" s="63"/>
      <c r="O127" s="63"/>
      <c r="P127" s="63"/>
    </row>
  </sheetData>
  <mergeCells count="31">
    <mergeCell ref="M1:P2"/>
    <mergeCell ref="A14:D14"/>
    <mergeCell ref="A15:D15"/>
    <mergeCell ref="A16:D16"/>
    <mergeCell ref="A6:P6"/>
    <mergeCell ref="A7:P7"/>
    <mergeCell ref="A5:P5"/>
    <mergeCell ref="C9:C12"/>
    <mergeCell ref="D9:D12"/>
    <mergeCell ref="A9:A12"/>
    <mergeCell ref="B9:B12"/>
    <mergeCell ref="E9:J9"/>
    <mergeCell ref="K9:P9"/>
    <mergeCell ref="F10:J10"/>
    <mergeCell ref="K10:K11"/>
    <mergeCell ref="L10:P10"/>
    <mergeCell ref="E10:E11"/>
    <mergeCell ref="A17:D17"/>
    <mergeCell ref="A22:D22"/>
    <mergeCell ref="A32:D32"/>
    <mergeCell ref="A41:D41"/>
    <mergeCell ref="A48:D48"/>
    <mergeCell ref="A109:D109"/>
    <mergeCell ref="A113:D113"/>
    <mergeCell ref="A119:D119"/>
    <mergeCell ref="A50:D50"/>
    <mergeCell ref="A52:D52"/>
    <mergeCell ref="A74:D74"/>
    <mergeCell ref="A86:D86"/>
    <mergeCell ref="A98:D98"/>
    <mergeCell ref="A72:D72"/>
  </mergeCells>
  <printOptions horizontalCentered="1"/>
  <pageMargins left="0.78740157480314965" right="0.39370078740157483" top="0.98425196850393704" bottom="0.74803149606299213" header="0.31496062992125984" footer="0.31496062992125984"/>
  <pageSetup paperSize="9" scale="64" fitToHeight="0" orientation="landscape" r:id="rId1"/>
  <headerFooter differentFirst="1">
    <oddHeader>&amp;C&amp;"Times New Roman,обычный"&amp;12&amp;P</oddHeader>
  </headerFooter>
  <rowBreaks count="9" manualBreakCount="9">
    <brk id="22" max="15" man="1"/>
    <brk id="30" max="15" man="1"/>
    <brk id="42" max="15" man="1"/>
    <brk id="58" max="15" man="1"/>
    <brk id="75" max="15" man="1"/>
    <brk id="87" max="15" man="1"/>
    <brk id="94" max="15" man="1"/>
    <brk id="109" max="15" man="1"/>
    <brk id="1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План реализации</vt:lpstr>
      <vt:lpstr>Характеристика объектов</vt:lpstr>
      <vt:lpstr>Фин.обеспечение</vt:lpstr>
      <vt:lpstr>Ленинградская область - показ</vt:lpstr>
      <vt:lpstr>Динамика показателя</vt:lpstr>
      <vt:lpstr>Фин.обеспечение!_Hlk115090280</vt:lpstr>
      <vt:lpstr>Фин.обеспечение!_Hlk115090587</vt:lpstr>
      <vt:lpstr>Фин.обеспечение!_Hlk115091691</vt:lpstr>
      <vt:lpstr>Фин.обеспечение!_Hlk115092009</vt:lpstr>
      <vt:lpstr>'План реализации'!_Hlk115101032</vt:lpstr>
      <vt:lpstr>'Динамика показателя'!_Hlk120615133</vt:lpstr>
      <vt:lpstr>'Динамика показателя'!Заголовки_для_печати</vt:lpstr>
      <vt:lpstr>'План реализации'!Заголовки_для_печати</vt:lpstr>
      <vt:lpstr>Фин.обеспечение!Заголовки_для_печати</vt:lpstr>
      <vt:lpstr>'Характеристика объектов'!Заголовки_для_печати</vt:lpstr>
      <vt:lpstr>'Динамика показателя'!Область_печати</vt:lpstr>
      <vt:lpstr>'План реализации'!Область_печати</vt:lpstr>
      <vt:lpstr>'Характеристика объектов'!Область_печати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Владимировна Терехова</cp:lastModifiedBy>
  <cp:lastPrinted>2023-07-13T06:59:41Z</cp:lastPrinted>
  <dcterms:created xsi:type="dcterms:W3CDTF">2022-12-07T11:36:31Z</dcterms:created>
  <dcterms:modified xsi:type="dcterms:W3CDTF">2023-07-13T07:00:03Z</dcterms:modified>
</cp:coreProperties>
</file>